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452\OneDrive - Yale University\Desktop\Source Data\SuppFig-SD\Supplementary Figure 9-source data\"/>
    </mc:Choice>
  </mc:AlternateContent>
  <xr:revisionPtr revIDLastSave="0" documentId="13_ncr:1_{23B33794-C9CA-4651-A294-603FDC3EFC16}" xr6:coauthVersionLast="47" xr6:coauthVersionMax="47" xr10:uidLastSave="{00000000-0000-0000-0000-000000000000}"/>
  <bookViews>
    <workbookView xWindow="28800" yWindow="0" windowWidth="20850" windowHeight="16200" activeTab="4" xr2:uid="{666E41F5-ECEF-4F0C-A433-EA1CAE1BA1C8}"/>
  </bookViews>
  <sheets>
    <sheet name="Data" sheetId="1" r:id="rId1"/>
    <sheet name="3'tail raw data" sheetId="2" r:id="rId2"/>
    <sheet name="5'tail" sheetId="4" r:id="rId3"/>
    <sheet name="ssDNA" sheetId="5" r:id="rId4"/>
    <sheet name="dsDNA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5" i="4" l="1"/>
  <c r="D26" i="4"/>
  <c r="D27" i="4"/>
  <c r="D28" i="4"/>
  <c r="D24" i="4"/>
  <c r="D20" i="4"/>
  <c r="D21" i="4"/>
  <c r="D22" i="4"/>
  <c r="D23" i="4"/>
  <c r="D19" i="4"/>
  <c r="E9" i="3"/>
  <c r="E10" i="3"/>
  <c r="E11" i="3"/>
  <c r="E12" i="3"/>
  <c r="E8" i="3"/>
  <c r="E4" i="3"/>
  <c r="E5" i="3"/>
  <c r="E6" i="3"/>
  <c r="E7" i="3"/>
  <c r="E3" i="3"/>
  <c r="E10" i="5"/>
  <c r="E11" i="5"/>
  <c r="E12" i="5"/>
  <c r="E13" i="5"/>
  <c r="E9" i="5"/>
  <c r="E5" i="5"/>
  <c r="E6" i="5"/>
  <c r="E7" i="5"/>
  <c r="E8" i="5"/>
  <c r="E4" i="5"/>
  <c r="E5" i="4" l="1"/>
  <c r="E6" i="4"/>
  <c r="E7" i="4"/>
  <c r="E8" i="4"/>
  <c r="E9" i="4"/>
  <c r="F9" i="4" s="1"/>
  <c r="E10" i="4"/>
  <c r="F10" i="4" s="1"/>
  <c r="E11" i="4"/>
  <c r="F11" i="4" s="1"/>
  <c r="E12" i="4"/>
  <c r="E13" i="4"/>
  <c r="F13" i="4" s="1"/>
  <c r="E14" i="4"/>
  <c r="E4" i="4"/>
  <c r="F4" i="4" s="1"/>
  <c r="F7" i="4" l="1"/>
  <c r="F6" i="4"/>
  <c r="F5" i="4"/>
  <c r="F8" i="4"/>
  <c r="F12" i="4"/>
  <c r="F42" i="2"/>
  <c r="F36" i="2"/>
  <c r="E34" i="2"/>
  <c r="F34" i="2" s="1"/>
  <c r="G34" i="2" s="1"/>
  <c r="H34" i="2" s="1"/>
  <c r="E35" i="2"/>
  <c r="F35" i="2" s="1"/>
  <c r="G35" i="2" s="1"/>
  <c r="H35" i="2" s="1"/>
  <c r="E36" i="2"/>
  <c r="E37" i="2"/>
  <c r="F37" i="2" s="1"/>
  <c r="E38" i="2"/>
  <c r="F38" i="2" s="1"/>
  <c r="E39" i="2"/>
  <c r="F39" i="2" s="1"/>
  <c r="E40" i="2"/>
  <c r="F40" i="2" s="1"/>
  <c r="E41" i="2"/>
  <c r="E42" i="2"/>
  <c r="E43" i="2"/>
  <c r="E33" i="2"/>
  <c r="F33" i="2" s="1"/>
  <c r="G36" i="2"/>
  <c r="H36" i="2" s="1"/>
  <c r="E13" i="2"/>
  <c r="E12" i="2"/>
  <c r="F12" i="2" s="1"/>
  <c r="G12" i="2" s="1"/>
  <c r="H12" i="2" s="1"/>
  <c r="E11" i="2"/>
  <c r="E10" i="2"/>
  <c r="E9" i="2"/>
  <c r="F9" i="2" s="1"/>
  <c r="G9" i="2" s="1"/>
  <c r="H9" i="2" s="1"/>
  <c r="E8" i="2"/>
  <c r="E7" i="2"/>
  <c r="E6" i="2"/>
  <c r="E5" i="2"/>
  <c r="E4" i="2"/>
  <c r="F4" i="2" s="1"/>
  <c r="G4" i="2" s="1"/>
  <c r="H4" i="2" s="1"/>
  <c r="E29" i="2"/>
  <c r="E20" i="2"/>
  <c r="E21" i="2"/>
  <c r="E22" i="2"/>
  <c r="E23" i="2"/>
  <c r="E24" i="2"/>
  <c r="F24" i="2" s="1"/>
  <c r="G24" i="2" s="1"/>
  <c r="H24" i="2" s="1"/>
  <c r="E25" i="2"/>
  <c r="E26" i="2"/>
  <c r="E27" i="2"/>
  <c r="E28" i="2"/>
  <c r="F28" i="2" s="1"/>
  <c r="G28" i="2" s="1"/>
  <c r="H28" i="2" s="1"/>
  <c r="E19" i="2"/>
  <c r="F19" i="2" s="1"/>
  <c r="F41" i="2" l="1"/>
  <c r="F10" i="2"/>
  <c r="G10" i="2" s="1"/>
  <c r="H10" i="2" s="1"/>
  <c r="G37" i="2"/>
  <c r="H37" i="2" s="1"/>
  <c r="F21" i="2"/>
  <c r="G21" i="2" s="1"/>
  <c r="H21" i="2" s="1"/>
  <c r="G40" i="2"/>
  <c r="H40" i="2" s="1"/>
  <c r="F6" i="2"/>
  <c r="G6" i="2" s="1"/>
  <c r="H6" i="2" s="1"/>
  <c r="G41" i="2"/>
  <c r="H41" i="2" s="1"/>
  <c r="G39" i="2"/>
  <c r="H39" i="2" s="1"/>
  <c r="F7" i="2"/>
  <c r="G7" i="2" s="1"/>
  <c r="H7" i="2" s="1"/>
  <c r="F11" i="2"/>
  <c r="G11" i="2" s="1"/>
  <c r="H11" i="2" s="1"/>
  <c r="G38" i="2"/>
  <c r="H38" i="2" s="1"/>
  <c r="G42" i="2"/>
  <c r="H42" i="2" s="1"/>
  <c r="F20" i="2"/>
  <c r="F23" i="2"/>
  <c r="G23" i="2" s="1"/>
  <c r="H23" i="2" s="1"/>
  <c r="F22" i="2"/>
  <c r="G22" i="2" s="1"/>
  <c r="H22" i="2" s="1"/>
  <c r="F8" i="2"/>
  <c r="G8" i="2" s="1"/>
  <c r="H8" i="2" s="1"/>
  <c r="F27" i="2"/>
  <c r="G27" i="2" s="1"/>
  <c r="H27" i="2" s="1"/>
  <c r="F26" i="2"/>
  <c r="G26" i="2" s="1"/>
  <c r="H26" i="2" s="1"/>
  <c r="F5" i="2"/>
  <c r="G5" i="2" s="1"/>
  <c r="H5" i="2" s="1"/>
  <c r="F13" i="2"/>
  <c r="G13" i="2" s="1"/>
  <c r="H13" i="2" s="1"/>
  <c r="F25" i="2"/>
  <c r="G25" i="2" s="1"/>
  <c r="H25" i="2" s="1"/>
  <c r="G19" i="2"/>
  <c r="H19" i="2" s="1"/>
  <c r="G20" i="2"/>
  <c r="H20" i="2" s="1"/>
  <c r="G33" i="2"/>
  <c r="H33" i="2" s="1"/>
  <c r="G8" i="4" l="1"/>
  <c r="H8" i="4" s="1"/>
  <c r="G7" i="4"/>
  <c r="H7" i="4" s="1"/>
  <c r="G6" i="4"/>
  <c r="H6" i="4" s="1"/>
  <c r="G5" i="4"/>
  <c r="H5" i="4" s="1"/>
  <c r="G4" i="4"/>
  <c r="H4" i="4" s="1"/>
  <c r="G13" i="4"/>
  <c r="H13" i="4" s="1"/>
  <c r="G12" i="4"/>
  <c r="H12" i="4" s="1"/>
  <c r="G11" i="4"/>
  <c r="H11" i="4" s="1"/>
  <c r="G10" i="4"/>
  <c r="H10" i="4" s="1"/>
  <c r="G9" i="4"/>
  <c r="H9" i="4" s="1"/>
</calcChain>
</file>

<file path=xl/sharedStrings.xml><?xml version="1.0" encoding="utf-8"?>
<sst xmlns="http://schemas.openxmlformats.org/spreadsheetml/2006/main" count="127" uniqueCount="38">
  <si>
    <t>2XMBP BRCA2 wt</t>
  </si>
  <si>
    <t>BRCA2 T1980I</t>
  </si>
  <si>
    <t>3'Tail</t>
  </si>
  <si>
    <t>No.</t>
  </si>
  <si>
    <t>Label</t>
  </si>
  <si>
    <t>Type</t>
  </si>
  <si>
    <t>Volume (Int)</t>
  </si>
  <si>
    <t>U1</t>
  </si>
  <si>
    <t>Unknown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</si>
  <si>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</si>
  <si>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</si>
  <si>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</si>
  <si>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</si>
  <si>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</si>
  <si>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</si>
  <si>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</si>
  <si>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</si>
  <si>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</si>
  <si>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</si>
  <si>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2019-19-19</t>
  </si>
  <si>
    <t>EMSA OVER weekend</t>
  </si>
  <si>
    <t>top RPA bottom EMSA 4-19-19</t>
  </si>
  <si>
    <t>2019-06-07 judit 5' 3' T1980I</t>
  </si>
  <si>
    <t>3'tail</t>
  </si>
  <si>
    <t>5'tail</t>
  </si>
  <si>
    <t>Supplementary Figure 9B-Source data1</t>
  </si>
  <si>
    <t>nM</t>
  </si>
  <si>
    <t>ssDNA</t>
  </si>
  <si>
    <t>dsDNA</t>
  </si>
  <si>
    <t>Top Gel ssDNA Judit</t>
  </si>
  <si>
    <t>wt</t>
  </si>
  <si>
    <t>21nM</t>
  </si>
  <si>
    <t>42nM</t>
  </si>
  <si>
    <t>84nM</t>
  </si>
  <si>
    <t>115nM</t>
  </si>
  <si>
    <t>T1980I</t>
  </si>
  <si>
    <t>Top Gel PS4-PS5 Judit</t>
  </si>
  <si>
    <t>Top Gel 5'tail Josh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</si>
</sst>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Fill="1"/>
    <xf numFmtId="14" fontId="3" fillId="0" borderId="0" xfId="0" applyNumberFormat="1" applyFont="1"/>
    <xf numFmtId="10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B7F72-4CFC-4D61-B44D-ECE2C1A3C00B}">
  <dimension ref="A1:L39"/>
  <sheetViews>
    <sheetView workbookViewId="0">
      <selection activeCell="S16" sqref="S16"/>
    </sheetView>
  </sheetViews>
  <sheetFormatPr defaultRowHeight="14.5" x14ac:dyDescent="0.35"/>
  <cols>
    <col min="4" max="4" width="10.36328125" customWidth="1"/>
  </cols>
  <sheetData>
    <row r="1" spans="1:12" s="5" customFormat="1" ht="15.5" x14ac:dyDescent="0.35">
      <c r="A1" s="6" t="s">
        <v>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15.5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5.5" x14ac:dyDescent="0.3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.5" x14ac:dyDescent="0.35">
      <c r="A4" s="1"/>
      <c r="B4" s="1"/>
      <c r="C4" s="1" t="s">
        <v>0</v>
      </c>
      <c r="D4" s="1"/>
      <c r="E4" s="1"/>
      <c r="F4" s="1"/>
      <c r="G4" s="1" t="s">
        <v>1</v>
      </c>
      <c r="H4" s="1"/>
      <c r="I4" s="1"/>
      <c r="J4" s="1"/>
      <c r="K4" s="1"/>
      <c r="L4" s="3"/>
    </row>
    <row r="5" spans="1:12" ht="15.5" x14ac:dyDescent="0.35">
      <c r="A5" s="2">
        <v>0</v>
      </c>
      <c r="B5" s="2"/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/>
      <c r="L5" s="3"/>
    </row>
    <row r="6" spans="1:12" ht="15.5" x14ac:dyDescent="0.35">
      <c r="A6" s="2">
        <v>21</v>
      </c>
      <c r="B6" s="2"/>
      <c r="C6" s="2">
        <v>1.11955</v>
      </c>
      <c r="D6" s="2">
        <v>3.8754749999999998</v>
      </c>
      <c r="E6" s="2">
        <v>11.178979999999999</v>
      </c>
      <c r="F6" s="2">
        <v>4.8565189999999996</v>
      </c>
      <c r="G6" s="2">
        <v>16.811029999999999</v>
      </c>
      <c r="H6" s="2">
        <v>11.06452</v>
      </c>
      <c r="I6" s="2">
        <v>5.1940119999999999</v>
      </c>
      <c r="J6" s="2">
        <v>30.340669999999999</v>
      </c>
      <c r="K6" s="2"/>
      <c r="L6" s="3"/>
    </row>
    <row r="7" spans="1:12" ht="15.5" x14ac:dyDescent="0.35">
      <c r="A7" s="2">
        <v>42</v>
      </c>
      <c r="B7" s="2"/>
      <c r="C7" s="2">
        <v>0.86080299999999998</v>
      </c>
      <c r="D7" s="2">
        <v>2.2307199999999998</v>
      </c>
      <c r="E7" s="2">
        <v>13.29969</v>
      </c>
      <c r="F7" s="2">
        <v>15.398260000000001</v>
      </c>
      <c r="G7" s="2">
        <v>14.177680000000001</v>
      </c>
      <c r="H7" s="2">
        <v>11.977740000000001</v>
      </c>
      <c r="I7" s="2">
        <v>30.356929999999998</v>
      </c>
      <c r="J7" s="2">
        <v>54.766550000000002</v>
      </c>
      <c r="K7" s="2"/>
      <c r="L7" s="3"/>
    </row>
    <row r="8" spans="1:12" ht="15.5" x14ac:dyDescent="0.35">
      <c r="A8" s="2">
        <v>84</v>
      </c>
      <c r="B8" s="2"/>
      <c r="C8" s="2">
        <v>27.169889999999999</v>
      </c>
      <c r="D8" s="2">
        <v>26.908660000000001</v>
      </c>
      <c r="E8" s="2">
        <v>27.19726</v>
      </c>
      <c r="F8" s="2">
        <v>58.528030000000001</v>
      </c>
      <c r="G8" s="2">
        <v>49.000279999999997</v>
      </c>
      <c r="H8" s="2">
        <v>47.851199999999999</v>
      </c>
      <c r="I8" s="2">
        <v>40.664960000000001</v>
      </c>
      <c r="J8" s="2">
        <v>82.351569999999995</v>
      </c>
      <c r="K8" s="2"/>
      <c r="L8" s="3"/>
    </row>
    <row r="9" spans="1:12" ht="15.5" x14ac:dyDescent="0.35">
      <c r="A9" s="2">
        <v>115</v>
      </c>
      <c r="B9" s="2"/>
      <c r="C9" s="2">
        <v>66.156480000000002</v>
      </c>
      <c r="D9" s="2">
        <v>65.290369999999996</v>
      </c>
      <c r="E9" s="2">
        <v>67.886240000000001</v>
      </c>
      <c r="F9" s="2">
        <v>69.69744</v>
      </c>
      <c r="G9" s="2">
        <v>70.968459999999993</v>
      </c>
      <c r="H9" s="2">
        <v>68.138480000000001</v>
      </c>
      <c r="I9" s="2">
        <v>72.182519999999997</v>
      </c>
      <c r="J9" s="2">
        <v>95.938190000000006</v>
      </c>
      <c r="K9" s="2"/>
      <c r="L9" s="3"/>
    </row>
    <row r="10" spans="1:12" ht="15.5" x14ac:dyDescent="0.3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5.5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5" x14ac:dyDescent="0.35">
      <c r="A13" s="1" t="s">
        <v>26</v>
      </c>
      <c r="B13" s="1"/>
      <c r="C13" s="1" t="s">
        <v>0</v>
      </c>
      <c r="D13" s="1"/>
      <c r="E13" s="1" t="s">
        <v>1</v>
      </c>
      <c r="F13" s="1"/>
      <c r="G13" s="3"/>
      <c r="H13" s="3"/>
      <c r="I13" s="3"/>
      <c r="J13" s="3"/>
      <c r="K13" s="3"/>
      <c r="L13" s="3"/>
    </row>
    <row r="14" spans="1:12" ht="15.5" x14ac:dyDescent="0.35">
      <c r="A14" s="2">
        <v>0</v>
      </c>
      <c r="B14" s="2"/>
      <c r="C14" s="3">
        <v>0</v>
      </c>
      <c r="D14" s="2">
        <v>0</v>
      </c>
      <c r="E14" s="2">
        <v>0</v>
      </c>
      <c r="F14" s="2">
        <v>0</v>
      </c>
      <c r="G14" s="3"/>
      <c r="H14" s="3"/>
      <c r="I14" s="3"/>
      <c r="J14" s="3"/>
      <c r="K14" s="3"/>
      <c r="L14" s="3"/>
    </row>
    <row r="15" spans="1:12" ht="15.5" x14ac:dyDescent="0.35">
      <c r="A15" s="2">
        <v>21</v>
      </c>
      <c r="B15" s="2"/>
      <c r="C15" s="3">
        <v>12.080031606028808</v>
      </c>
      <c r="D15" s="2">
        <v>15.921290000000001</v>
      </c>
      <c r="E15" s="2">
        <v>4.7713288737632702</v>
      </c>
      <c r="F15" s="2">
        <v>19.925799999999999</v>
      </c>
      <c r="G15" s="3"/>
      <c r="H15" s="3"/>
      <c r="I15" s="3"/>
      <c r="J15" s="3"/>
      <c r="K15" s="3"/>
      <c r="L15" s="3"/>
    </row>
    <row r="16" spans="1:12" ht="15.5" x14ac:dyDescent="0.35">
      <c r="A16" s="2">
        <v>42</v>
      </c>
      <c r="B16" s="2"/>
      <c r="C16" s="3">
        <v>30.535673990531333</v>
      </c>
      <c r="D16" s="2">
        <v>54.547879999999999</v>
      </c>
      <c r="E16" s="2">
        <v>28.531026438708786</v>
      </c>
      <c r="F16" s="2">
        <v>40.764760000000003</v>
      </c>
      <c r="G16" s="3"/>
      <c r="H16" s="3"/>
      <c r="I16" s="3"/>
      <c r="J16" s="3"/>
      <c r="K16" s="3"/>
      <c r="L16" s="3"/>
    </row>
    <row r="17" spans="1:12" ht="15.5" x14ac:dyDescent="0.35">
      <c r="A17" s="2">
        <v>84</v>
      </c>
      <c r="B17" s="2"/>
      <c r="C17" s="3">
        <v>56.737702336153873</v>
      </c>
      <c r="D17" s="2">
        <v>65.350539999999995</v>
      </c>
      <c r="E17" s="2">
        <v>49.013519476666744</v>
      </c>
      <c r="F17" s="2">
        <v>82.695430000000002</v>
      </c>
      <c r="G17" s="3"/>
      <c r="H17" s="3"/>
      <c r="I17" s="3"/>
      <c r="J17" s="3"/>
      <c r="K17" s="3"/>
      <c r="L17" s="3"/>
    </row>
    <row r="18" spans="1:12" ht="15.5" x14ac:dyDescent="0.35">
      <c r="A18" s="2">
        <v>115</v>
      </c>
      <c r="B18" s="2"/>
      <c r="C18" s="3">
        <v>68.579605494249506</v>
      </c>
      <c r="D18" s="2">
        <v>71.985619999999997</v>
      </c>
      <c r="E18" s="2">
        <v>82.048367250185066</v>
      </c>
      <c r="F18" s="2">
        <v>89.980029999999999</v>
      </c>
      <c r="G18" s="3"/>
      <c r="H18" s="3"/>
      <c r="I18" s="3"/>
      <c r="J18" s="3"/>
      <c r="K18" s="3"/>
      <c r="L18" s="3"/>
    </row>
    <row r="19" spans="1:12" ht="15.5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5.5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15.5" x14ac:dyDescent="0.35">
      <c r="A21" s="3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5.5" x14ac:dyDescent="0.35">
      <c r="A22" s="1" t="s">
        <v>26</v>
      </c>
      <c r="B22" s="1"/>
      <c r="C22" s="1" t="s">
        <v>0</v>
      </c>
      <c r="D22" s="1"/>
      <c r="E22" s="4" t="s">
        <v>1</v>
      </c>
      <c r="F22" s="3"/>
      <c r="G22" s="3"/>
      <c r="H22" s="3"/>
      <c r="I22" s="3"/>
      <c r="J22" s="3"/>
      <c r="K22" s="3"/>
      <c r="L22" s="3"/>
    </row>
    <row r="23" spans="1:12" ht="15.5" x14ac:dyDescent="0.35">
      <c r="A23" s="2">
        <v>0</v>
      </c>
      <c r="B23" s="2"/>
      <c r="C23" s="2">
        <v>0</v>
      </c>
      <c r="D23" s="2"/>
      <c r="E23" s="2">
        <v>0</v>
      </c>
      <c r="F23" s="3"/>
      <c r="G23" s="3"/>
      <c r="H23" s="3"/>
      <c r="I23" s="3"/>
      <c r="J23" s="3"/>
      <c r="K23" s="3"/>
      <c r="L23" s="3"/>
    </row>
    <row r="24" spans="1:12" ht="15.5" x14ac:dyDescent="0.35">
      <c r="A24" s="2">
        <v>21</v>
      </c>
      <c r="B24" s="2"/>
      <c r="C24" s="2">
        <v>52.8</v>
      </c>
      <c r="D24" s="2"/>
      <c r="E24" s="2">
        <v>54.13</v>
      </c>
      <c r="F24" s="3"/>
      <c r="G24" s="3"/>
      <c r="H24" s="3"/>
      <c r="I24" s="3"/>
      <c r="J24" s="3"/>
      <c r="K24" s="3"/>
      <c r="L24" s="3"/>
    </row>
    <row r="25" spans="1:12" ht="15.5" x14ac:dyDescent="0.35">
      <c r="A25" s="2">
        <v>42</v>
      </c>
      <c r="B25" s="2"/>
      <c r="C25" s="2">
        <v>74.760000000000005</v>
      </c>
      <c r="D25" s="2"/>
      <c r="E25" s="2">
        <v>86.67</v>
      </c>
      <c r="F25" s="3"/>
      <c r="G25" s="3"/>
      <c r="H25" s="3"/>
      <c r="I25" s="3"/>
      <c r="J25" s="3"/>
      <c r="K25" s="3"/>
      <c r="L25" s="3"/>
    </row>
    <row r="26" spans="1:12" ht="15.5" x14ac:dyDescent="0.35">
      <c r="A26" s="2">
        <v>84</v>
      </c>
      <c r="B26" s="2"/>
      <c r="C26" s="2">
        <v>83.43</v>
      </c>
      <c r="D26" s="2"/>
      <c r="E26" s="2">
        <v>99.11</v>
      </c>
      <c r="F26" s="3"/>
      <c r="G26" s="3"/>
      <c r="H26" s="3"/>
      <c r="I26" s="3"/>
      <c r="J26" s="3"/>
      <c r="K26" s="3"/>
      <c r="L26" s="3"/>
    </row>
    <row r="27" spans="1:12" ht="15.5" x14ac:dyDescent="0.35">
      <c r="A27" s="2">
        <v>115</v>
      </c>
      <c r="B27" s="2"/>
      <c r="C27" s="2">
        <v>96.79</v>
      </c>
      <c r="D27" s="2"/>
      <c r="E27" s="2">
        <v>98.42</v>
      </c>
      <c r="F27" s="3"/>
      <c r="G27" s="3"/>
      <c r="H27" s="3"/>
      <c r="I27" s="3"/>
      <c r="J27" s="3"/>
      <c r="K27" s="3"/>
      <c r="L27" s="3"/>
    </row>
    <row r="28" spans="1:12" ht="15.5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5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5" x14ac:dyDescent="0.35">
      <c r="A30" s="3" t="s">
        <v>28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5" x14ac:dyDescent="0.35">
      <c r="A31" s="1"/>
      <c r="B31" s="1"/>
      <c r="C31" s="1" t="s">
        <v>0</v>
      </c>
      <c r="D31" s="1"/>
      <c r="E31" s="1" t="s">
        <v>1</v>
      </c>
      <c r="F31" s="1"/>
      <c r="G31" s="3"/>
      <c r="H31" s="3"/>
      <c r="I31" s="3"/>
      <c r="J31" s="3"/>
      <c r="K31" s="3"/>
      <c r="L31" s="3"/>
    </row>
    <row r="32" spans="1:12" ht="15.5" x14ac:dyDescent="0.35">
      <c r="A32" s="2">
        <v>0</v>
      </c>
      <c r="B32" s="2"/>
      <c r="C32" s="2">
        <v>0</v>
      </c>
      <c r="D32" s="2"/>
      <c r="E32" s="2">
        <v>0</v>
      </c>
      <c r="F32" s="2"/>
      <c r="G32" s="2"/>
      <c r="H32" s="3"/>
      <c r="I32" s="3"/>
      <c r="J32" s="3"/>
      <c r="K32" s="3"/>
      <c r="L32" s="3"/>
    </row>
    <row r="33" spans="1:12" ht="15.5" x14ac:dyDescent="0.35">
      <c r="A33" s="2">
        <v>21</v>
      </c>
      <c r="B33" s="2"/>
      <c r="C33" s="2">
        <v>3.69</v>
      </c>
      <c r="D33" s="2"/>
      <c r="E33" s="2">
        <v>10.37</v>
      </c>
      <c r="F33" s="2"/>
      <c r="G33" s="2"/>
      <c r="H33" s="3"/>
      <c r="I33" s="3"/>
      <c r="J33" s="3"/>
      <c r="K33" s="3"/>
      <c r="L33" s="3"/>
    </row>
    <row r="34" spans="1:12" ht="15.5" x14ac:dyDescent="0.35">
      <c r="A34" s="2">
        <v>42</v>
      </c>
      <c r="B34" s="2"/>
      <c r="C34" s="2">
        <v>9.8699999999999992</v>
      </c>
      <c r="D34" s="2"/>
      <c r="E34" s="2">
        <v>16.88</v>
      </c>
      <c r="F34" s="2"/>
      <c r="G34" s="2"/>
      <c r="H34" s="3"/>
      <c r="I34" s="3"/>
      <c r="J34" s="3"/>
      <c r="K34" s="3"/>
      <c r="L34" s="3"/>
    </row>
    <row r="35" spans="1:12" ht="15.5" x14ac:dyDescent="0.35">
      <c r="A35" s="2">
        <v>84</v>
      </c>
      <c r="B35" s="2"/>
      <c r="C35" s="2">
        <v>10.49</v>
      </c>
      <c r="D35" s="2"/>
      <c r="E35" s="2">
        <v>32.340000000000003</v>
      </c>
      <c r="F35" s="2"/>
      <c r="G35" s="2"/>
      <c r="H35" s="3"/>
      <c r="I35" s="3"/>
      <c r="J35" s="3"/>
      <c r="K35" s="3"/>
      <c r="L35" s="3"/>
    </row>
    <row r="36" spans="1:12" ht="15.5" x14ac:dyDescent="0.35">
      <c r="A36" s="2">
        <v>115</v>
      </c>
      <c r="B36" s="2"/>
      <c r="C36" s="2">
        <v>20.77</v>
      </c>
      <c r="D36" s="2"/>
      <c r="E36" s="2">
        <v>34.53</v>
      </c>
      <c r="F36" s="2"/>
      <c r="G36" s="2"/>
      <c r="H36" s="3"/>
      <c r="I36" s="3"/>
      <c r="J36" s="3"/>
      <c r="K36" s="3"/>
      <c r="L36" s="3"/>
    </row>
    <row r="37" spans="1:12" ht="15.5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5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5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</sheetData>
  <mergeCells count="11">
    <mergeCell ref="A31:B31"/>
    <mergeCell ref="C31:D31"/>
    <mergeCell ref="E31:F31"/>
    <mergeCell ref="A22:B22"/>
    <mergeCell ref="C22:D22"/>
    <mergeCell ref="A4:B4"/>
    <mergeCell ref="C4:F4"/>
    <mergeCell ref="G4:K4"/>
    <mergeCell ref="A13:B13"/>
    <mergeCell ref="C13:D13"/>
    <mergeCell ref="E13:F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0721B-8655-4B9E-98E7-DB0DBE053444}">
  <dimension ref="A1:L110"/>
  <sheetViews>
    <sheetView topLeftCell="A25" workbookViewId="0">
      <selection activeCell="C48" sqref="C48:C57"/>
    </sheetView>
  </sheetViews>
  <sheetFormatPr defaultRowHeight="14.5" x14ac:dyDescent="0.35"/>
  <cols>
    <col min="1" max="1" width="10.90625" bestFit="1" customWidth="1"/>
    <col min="4" max="4" width="16" customWidth="1"/>
    <col min="5" max="5" width="15" customWidth="1"/>
    <col min="6" max="6" width="9.7265625" customWidth="1"/>
    <col min="7" max="8" width="8.81640625" bestFit="1" customWidth="1"/>
  </cols>
  <sheetData>
    <row r="1" spans="1:12" ht="15.5" x14ac:dyDescent="0.35">
      <c r="A1" s="10">
        <v>43574</v>
      </c>
      <c r="B1" s="3"/>
      <c r="C1" s="3"/>
      <c r="D1" s="3"/>
      <c r="E1" s="3"/>
      <c r="F1" s="3"/>
      <c r="G1" s="3"/>
      <c r="H1" s="3"/>
      <c r="I1" s="3"/>
    </row>
    <row r="2" spans="1:12" ht="15.5" x14ac:dyDescent="0.35">
      <c r="A2" s="3" t="s">
        <v>20</v>
      </c>
      <c r="B2" s="3"/>
      <c r="C2" s="3"/>
      <c r="D2" s="3"/>
      <c r="E2" s="3"/>
      <c r="F2" s="3"/>
      <c r="G2" s="3"/>
      <c r="H2" s="3"/>
      <c r="I2" s="3"/>
    </row>
    <row r="3" spans="1:12" ht="15.5" x14ac:dyDescent="0.35">
      <c r="A3" s="3" t="s">
        <v>3</v>
      </c>
      <c r="B3" s="3" t="s">
        <v>4</v>
      </c>
      <c r="C3" s="3" t="s">
        <v>5</v>
      </c>
      <c r="D3" s="3" t="s">
        <v>6</v>
      </c>
      <c r="E3" s="3"/>
      <c r="F3" s="3"/>
      <c r="G3" s="3"/>
      <c r="H3" s="3"/>
      <c r="I3" s="3"/>
    </row>
    <row r="4" spans="1:12" ht="15.5" x14ac:dyDescent="0.35">
      <c r="A4" s="3">
        <v>1</v>
      </c>
      <c r="B4" s="3" t="s">
        <v>7</v>
      </c>
      <c r="C4" s="2">
        <v>0</v>
      </c>
      <c r="D4" s="7">
        <v>787301.63472700003</v>
      </c>
      <c r="E4" s="7">
        <f>D4-$D$14</f>
        <v>738507.54864300007</v>
      </c>
      <c r="F4" s="3">
        <f>E4/$E$4</f>
        <v>1</v>
      </c>
      <c r="G4" s="3">
        <f>1-F4</f>
        <v>0</v>
      </c>
      <c r="H4" s="3">
        <f>G4*100</f>
        <v>0</v>
      </c>
      <c r="I4" s="3"/>
    </row>
    <row r="5" spans="1:12" ht="15.5" x14ac:dyDescent="0.35">
      <c r="A5" s="3">
        <v>2</v>
      </c>
      <c r="B5" s="3" t="s">
        <v>9</v>
      </c>
      <c r="C5" s="2">
        <v>21</v>
      </c>
      <c r="D5" s="7">
        <v>779033.67623099999</v>
      </c>
      <c r="E5" s="7">
        <f>D5-$D$14</f>
        <v>730239.59014700004</v>
      </c>
      <c r="F5" s="3">
        <f>E5/$E$4</f>
        <v>0.98880450374381101</v>
      </c>
      <c r="G5" s="3">
        <f>1-F5</f>
        <v>1.1195496256188986E-2</v>
      </c>
      <c r="H5" s="3">
        <f>G5*100</f>
        <v>1.1195496256188986</v>
      </c>
      <c r="I5" s="3"/>
    </row>
    <row r="6" spans="1:12" ht="15.5" x14ac:dyDescent="0.35">
      <c r="A6" s="3">
        <v>3</v>
      </c>
      <c r="B6" s="3" t="s">
        <v>10</v>
      </c>
      <c r="C6" s="2">
        <v>42</v>
      </c>
      <c r="D6" s="7">
        <v>780944.53641499998</v>
      </c>
      <c r="E6" s="7">
        <f>D6-$D$14</f>
        <v>732150.45033100003</v>
      </c>
      <c r="F6" s="3">
        <f>E6/$E$4</f>
        <v>0.99139196569665244</v>
      </c>
      <c r="G6" s="3">
        <f>1-F6</f>
        <v>8.6080343033475559E-3</v>
      </c>
      <c r="H6" s="3">
        <f>G6*100</f>
        <v>0.86080343033475559</v>
      </c>
      <c r="I6" s="3"/>
    </row>
    <row r="7" spans="1:12" ht="15.5" x14ac:dyDescent="0.35">
      <c r="A7" s="3">
        <v>4</v>
      </c>
      <c r="B7" s="3" t="s">
        <v>11</v>
      </c>
      <c r="C7" s="2">
        <v>84</v>
      </c>
      <c r="D7" s="7">
        <v>586649.92394600005</v>
      </c>
      <c r="E7" s="7">
        <f>D7-$D$14</f>
        <v>537855.8378620001</v>
      </c>
      <c r="F7" s="3">
        <f>E7/$E$4</f>
        <v>0.72830106997593269</v>
      </c>
      <c r="G7" s="3">
        <f>1-F7</f>
        <v>0.27169893002406731</v>
      </c>
      <c r="H7" s="3">
        <f>G7*100</f>
        <v>27.169893002406731</v>
      </c>
      <c r="I7" s="3"/>
    </row>
    <row r="8" spans="1:12" ht="15.5" x14ac:dyDescent="0.35">
      <c r="A8" s="3">
        <v>5</v>
      </c>
      <c r="B8" s="3" t="s">
        <v>12</v>
      </c>
      <c r="C8" s="2">
        <v>115</v>
      </c>
      <c r="D8" s="7">
        <v>298731.026747</v>
      </c>
      <c r="E8" s="7">
        <f>D8-$D$14</f>
        <v>249936.94066299999</v>
      </c>
      <c r="F8" s="3">
        <f>E8/$E$4</f>
        <v>0.3384351874564539</v>
      </c>
      <c r="G8" s="3">
        <f>1-F8</f>
        <v>0.66156481254354604</v>
      </c>
      <c r="H8" s="3">
        <f>G8*100</f>
        <v>66.156481254354603</v>
      </c>
      <c r="I8" s="3"/>
    </row>
    <row r="9" spans="1:12" ht="15.5" x14ac:dyDescent="0.35">
      <c r="A9" s="3">
        <v>6</v>
      </c>
      <c r="B9" s="3" t="s">
        <v>13</v>
      </c>
      <c r="C9" s="2">
        <v>0</v>
      </c>
      <c r="D9" s="7">
        <v>818594.30311400001</v>
      </c>
      <c r="E9" s="7">
        <f>D9-$D$14</f>
        <v>769800.21703000006</v>
      </c>
      <c r="F9" s="3">
        <f>E9/$E$9</f>
        <v>1</v>
      </c>
      <c r="G9" s="3">
        <f>1-F9</f>
        <v>0</v>
      </c>
      <c r="H9" s="3">
        <f>G9*100</f>
        <v>0</v>
      </c>
      <c r="I9" s="3"/>
    </row>
    <row r="10" spans="1:12" ht="15.5" x14ac:dyDescent="0.35">
      <c r="A10" s="3">
        <v>7</v>
      </c>
      <c r="B10" s="3" t="s">
        <v>14</v>
      </c>
      <c r="C10" s="2">
        <v>21</v>
      </c>
      <c r="D10" s="7">
        <v>689182.93897999998</v>
      </c>
      <c r="E10" s="7">
        <f>D10-$D$14</f>
        <v>640388.85289600003</v>
      </c>
      <c r="F10" s="3">
        <f>E10/$E$9</f>
        <v>0.83188967569626349</v>
      </c>
      <c r="G10" s="3">
        <f>1-F10</f>
        <v>0.16811032430373651</v>
      </c>
      <c r="H10" s="3">
        <f>G10*100</f>
        <v>16.81103243037365</v>
      </c>
      <c r="I10" s="3"/>
    </row>
    <row r="11" spans="1:12" ht="15.5" x14ac:dyDescent="0.35">
      <c r="A11" s="3">
        <v>8</v>
      </c>
      <c r="B11" s="3" t="s">
        <v>15</v>
      </c>
      <c r="C11" s="2">
        <v>42</v>
      </c>
      <c r="D11" s="7">
        <v>709454.46202500002</v>
      </c>
      <c r="E11" s="7">
        <f>D11-$D$14</f>
        <v>660660.37594100006</v>
      </c>
      <c r="F11" s="3">
        <f>E11/$E$9</f>
        <v>0.85822316144560573</v>
      </c>
      <c r="G11" s="3">
        <f>1-F11</f>
        <v>0.14177683855439427</v>
      </c>
      <c r="H11" s="3">
        <f>G11*100</f>
        <v>14.177683855439426</v>
      </c>
      <c r="I11" s="3"/>
    </row>
    <row r="12" spans="1:12" ht="15.5" x14ac:dyDescent="0.35">
      <c r="A12" s="3">
        <v>9</v>
      </c>
      <c r="B12" s="3" t="s">
        <v>16</v>
      </c>
      <c r="C12" s="2">
        <v>84</v>
      </c>
      <c r="D12" s="7">
        <v>441390.053204</v>
      </c>
      <c r="E12" s="7">
        <f>D12-$D$14</f>
        <v>392595.96711999999</v>
      </c>
      <c r="F12" s="3">
        <f>E12/$E$9</f>
        <v>0.50999721542648002</v>
      </c>
      <c r="G12" s="3">
        <f>1-F12</f>
        <v>0.49000278457351998</v>
      </c>
      <c r="H12" s="3">
        <f>G12*100</f>
        <v>49.000278457351996</v>
      </c>
      <c r="I12" s="3"/>
    </row>
    <row r="13" spans="1:12" ht="15.5" x14ac:dyDescent="0.35">
      <c r="A13" s="3">
        <v>10</v>
      </c>
      <c r="B13" s="3" t="s">
        <v>17</v>
      </c>
      <c r="C13" s="2">
        <v>115</v>
      </c>
      <c r="D13" s="7">
        <v>272278.94828200003</v>
      </c>
      <c r="E13" s="7">
        <f>D13-$D$14</f>
        <v>223484.86219800002</v>
      </c>
      <c r="F13" s="3">
        <f>E13/$E$9</f>
        <v>0.29031540554799629</v>
      </c>
      <c r="G13" s="3">
        <f>1-F13</f>
        <v>0.70968459445200371</v>
      </c>
      <c r="H13" s="3">
        <f>G13*100</f>
        <v>70.968459445200367</v>
      </c>
      <c r="I13" s="3"/>
    </row>
    <row r="14" spans="1:12" ht="15.5" x14ac:dyDescent="0.35">
      <c r="A14" s="3">
        <v>11</v>
      </c>
      <c r="B14" s="3" t="s">
        <v>18</v>
      </c>
      <c r="C14" s="3" t="s">
        <v>8</v>
      </c>
      <c r="D14" s="7">
        <v>48794.086084000002</v>
      </c>
      <c r="E14" s="7"/>
      <c r="F14" s="3"/>
      <c r="G14" s="3"/>
      <c r="H14" s="3"/>
      <c r="I14" s="3"/>
    </row>
    <row r="15" spans="1:12" ht="15.5" x14ac:dyDescent="0.35">
      <c r="A15" s="3"/>
      <c r="B15" s="3"/>
      <c r="C15" s="3"/>
      <c r="D15" s="3"/>
      <c r="E15" s="3"/>
      <c r="F15" s="3"/>
      <c r="G15" s="3"/>
      <c r="H15" s="3"/>
      <c r="I15" s="3"/>
    </row>
    <row r="16" spans="1:12" ht="15.5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5.5" x14ac:dyDescent="0.35">
      <c r="A17" s="3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15.5" x14ac:dyDescent="0.35">
      <c r="A18" s="3" t="s">
        <v>3</v>
      </c>
      <c r="B18" s="3" t="s">
        <v>4</v>
      </c>
      <c r="C18" s="3" t="s">
        <v>5</v>
      </c>
      <c r="D18" s="3" t="s">
        <v>6</v>
      </c>
      <c r="E18" s="3"/>
      <c r="F18" s="3"/>
      <c r="G18" s="3"/>
      <c r="H18" s="3"/>
      <c r="I18" s="3"/>
      <c r="J18" s="3"/>
      <c r="K18" s="3"/>
      <c r="L18" s="3"/>
    </row>
    <row r="19" spans="1:12" ht="15.5" x14ac:dyDescent="0.35">
      <c r="A19" s="3">
        <v>1</v>
      </c>
      <c r="B19" s="3" t="s">
        <v>7</v>
      </c>
      <c r="C19" s="2">
        <v>0</v>
      </c>
      <c r="D19" s="7">
        <v>270569.04035800003</v>
      </c>
      <c r="E19" s="7">
        <f>D19-$D$29</f>
        <v>244321.59442900002</v>
      </c>
      <c r="F19" s="3">
        <f>E19/$E$19</f>
        <v>1</v>
      </c>
      <c r="G19" s="3">
        <f>1-F19</f>
        <v>0</v>
      </c>
      <c r="H19" s="3">
        <f t="shared" ref="H19:H28" si="0">G19*100</f>
        <v>0</v>
      </c>
      <c r="I19" s="8" t="s">
        <v>30</v>
      </c>
      <c r="J19" s="3"/>
      <c r="K19" s="3"/>
      <c r="L19" s="3"/>
    </row>
    <row r="20" spans="1:12" ht="15.5" x14ac:dyDescent="0.35">
      <c r="A20" s="3">
        <v>2</v>
      </c>
      <c r="B20" s="3" t="s">
        <v>9</v>
      </c>
      <c r="C20" s="2">
        <v>21</v>
      </c>
      <c r="D20" s="7">
        <v>261100.41728200001</v>
      </c>
      <c r="E20" s="7">
        <f t="shared" ref="E20:E28" si="1">D20-$D$29</f>
        <v>234852.971353</v>
      </c>
      <c r="F20" s="3">
        <f t="shared" ref="F20:F28" si="2">E20/$E$19</f>
        <v>0.96124524687173485</v>
      </c>
      <c r="G20" s="3">
        <f t="shared" ref="G20:G28" si="3">1-F20</f>
        <v>3.8754753128265151E-2</v>
      </c>
      <c r="H20" s="3">
        <f t="shared" si="0"/>
        <v>3.8754753128265151</v>
      </c>
      <c r="I20" s="8"/>
      <c r="J20" s="3"/>
      <c r="K20" s="3"/>
      <c r="L20" s="3"/>
    </row>
    <row r="21" spans="1:12" ht="15.5" x14ac:dyDescent="0.35">
      <c r="A21" s="3">
        <v>3</v>
      </c>
      <c r="B21" s="3" t="s">
        <v>10</v>
      </c>
      <c r="C21" s="2">
        <v>42</v>
      </c>
      <c r="D21" s="7">
        <v>265118.90902199998</v>
      </c>
      <c r="E21" s="7">
        <f t="shared" si="1"/>
        <v>238871.46309299997</v>
      </c>
      <c r="F21" s="3">
        <f t="shared" si="2"/>
        <v>0.97769279727918668</v>
      </c>
      <c r="G21" s="3">
        <f t="shared" si="3"/>
        <v>2.2307202720813324E-2</v>
      </c>
      <c r="H21" s="3">
        <f t="shared" si="0"/>
        <v>2.2307202720813324</v>
      </c>
      <c r="I21" s="8"/>
      <c r="J21" s="3"/>
      <c r="K21" s="3"/>
      <c r="L21" s="3"/>
    </row>
    <row r="22" spans="1:12" ht="15.5" x14ac:dyDescent="0.35">
      <c r="A22" s="3">
        <v>4</v>
      </c>
      <c r="B22" s="3" t="s">
        <v>11</v>
      </c>
      <c r="C22" s="2">
        <v>84</v>
      </c>
      <c r="D22" s="7">
        <v>204825.36481299999</v>
      </c>
      <c r="E22" s="7">
        <f t="shared" si="1"/>
        <v>178577.91888399998</v>
      </c>
      <c r="F22" s="3">
        <f t="shared" si="2"/>
        <v>0.73091336564560128</v>
      </c>
      <c r="G22" s="3">
        <f t="shared" si="3"/>
        <v>0.26908663435439872</v>
      </c>
      <c r="H22" s="3">
        <f t="shared" si="0"/>
        <v>26.908663435439873</v>
      </c>
      <c r="I22" s="8"/>
      <c r="J22" s="3"/>
      <c r="K22" s="3"/>
      <c r="L22" s="3"/>
    </row>
    <row r="23" spans="1:12" ht="15.5" x14ac:dyDescent="0.35">
      <c r="A23" s="3">
        <v>5</v>
      </c>
      <c r="B23" s="3" t="s">
        <v>12</v>
      </c>
      <c r="C23" s="2">
        <v>115</v>
      </c>
      <c r="D23" s="7">
        <v>111050.559433</v>
      </c>
      <c r="E23" s="7">
        <f t="shared" si="1"/>
        <v>84803.113504000008</v>
      </c>
      <c r="F23" s="3">
        <f t="shared" si="2"/>
        <v>0.34709626753292916</v>
      </c>
      <c r="G23" s="3">
        <f t="shared" si="3"/>
        <v>0.65290373246707079</v>
      </c>
      <c r="H23" s="3">
        <f t="shared" si="0"/>
        <v>65.290373246707077</v>
      </c>
      <c r="I23" s="8"/>
      <c r="J23" s="3"/>
      <c r="K23" s="3"/>
      <c r="L23" s="3"/>
    </row>
    <row r="24" spans="1:12" ht="15.5" x14ac:dyDescent="0.35">
      <c r="A24" s="3">
        <v>6</v>
      </c>
      <c r="B24" s="3" t="s">
        <v>13</v>
      </c>
      <c r="C24" s="2">
        <v>0</v>
      </c>
      <c r="D24" s="7">
        <v>270999.44532100001</v>
      </c>
      <c r="E24" s="7">
        <f t="shared" si="1"/>
        <v>244751.999392</v>
      </c>
      <c r="F24" s="3">
        <f>E24/$E$24</f>
        <v>1</v>
      </c>
      <c r="G24" s="3">
        <f t="shared" si="3"/>
        <v>0</v>
      </c>
      <c r="H24" s="3">
        <f t="shared" si="0"/>
        <v>0</v>
      </c>
      <c r="I24" s="8" t="s">
        <v>35</v>
      </c>
      <c r="J24" s="3"/>
      <c r="K24" s="3"/>
      <c r="L24" s="3"/>
    </row>
    <row r="25" spans="1:12" ht="15.5" x14ac:dyDescent="0.35">
      <c r="A25" s="3">
        <v>7</v>
      </c>
      <c r="B25" s="3" t="s">
        <v>14</v>
      </c>
      <c r="C25" s="2">
        <v>21</v>
      </c>
      <c r="D25" s="7">
        <v>243918.80001599999</v>
      </c>
      <c r="E25" s="7">
        <f t="shared" si="1"/>
        <v>217671.35408699999</v>
      </c>
      <c r="F25" s="3">
        <f t="shared" ref="F25:F28" si="4">E25/$E$24</f>
        <v>0.88935475349630511</v>
      </c>
      <c r="G25" s="3">
        <f t="shared" si="3"/>
        <v>0.11064524650369489</v>
      </c>
      <c r="H25" s="3">
        <f t="shared" si="0"/>
        <v>11.064524650369489</v>
      </c>
      <c r="I25" s="8"/>
      <c r="J25" s="3"/>
      <c r="K25" s="3"/>
      <c r="L25" s="3"/>
    </row>
    <row r="26" spans="1:12" ht="15.5" x14ac:dyDescent="0.35">
      <c r="A26" s="3">
        <v>8</v>
      </c>
      <c r="B26" s="3" t="s">
        <v>15</v>
      </c>
      <c r="C26" s="2">
        <v>42</v>
      </c>
      <c r="D26" s="7">
        <v>241683.692091</v>
      </c>
      <c r="E26" s="7">
        <f t="shared" si="1"/>
        <v>215436.246162</v>
      </c>
      <c r="F26" s="3">
        <f t="shared" si="4"/>
        <v>0.88022262002833629</v>
      </c>
      <c r="G26" s="3">
        <f t="shared" si="3"/>
        <v>0.11977737997166371</v>
      </c>
      <c r="H26" s="3">
        <f t="shared" si="0"/>
        <v>11.977737997166372</v>
      </c>
      <c r="I26" s="8"/>
      <c r="J26" s="3"/>
      <c r="K26" s="3"/>
      <c r="L26" s="3"/>
    </row>
    <row r="27" spans="1:12" ht="15.5" x14ac:dyDescent="0.35">
      <c r="A27" s="3">
        <v>9</v>
      </c>
      <c r="B27" s="3" t="s">
        <v>16</v>
      </c>
      <c r="C27" s="2">
        <v>84</v>
      </c>
      <c r="D27" s="7">
        <v>153882.674076</v>
      </c>
      <c r="E27" s="7">
        <f t="shared" si="1"/>
        <v>127635.22814699999</v>
      </c>
      <c r="F27" s="3">
        <f t="shared" si="4"/>
        <v>0.52148798973681398</v>
      </c>
      <c r="G27" s="3">
        <f t="shared" si="3"/>
        <v>0.47851201026318602</v>
      </c>
      <c r="H27" s="3">
        <f t="shared" si="0"/>
        <v>47.851201026318599</v>
      </c>
      <c r="I27" s="8"/>
      <c r="J27" s="3"/>
      <c r="K27" s="3"/>
      <c r="L27" s="3"/>
    </row>
    <row r="28" spans="1:12" ht="15.5" x14ac:dyDescent="0.35">
      <c r="A28" s="3">
        <v>10</v>
      </c>
      <c r="B28" s="3" t="s">
        <v>17</v>
      </c>
      <c r="C28" s="2">
        <v>115</v>
      </c>
      <c r="D28" s="7">
        <v>104229.147853</v>
      </c>
      <c r="E28" s="7">
        <f t="shared" si="1"/>
        <v>77981.701923999994</v>
      </c>
      <c r="F28" s="3">
        <f t="shared" si="4"/>
        <v>0.31861517829361158</v>
      </c>
      <c r="G28" s="3">
        <f t="shared" si="3"/>
        <v>0.68138482170638848</v>
      </c>
      <c r="H28" s="3">
        <f t="shared" si="0"/>
        <v>68.138482170638852</v>
      </c>
      <c r="I28" s="8"/>
      <c r="J28" s="3"/>
      <c r="K28" s="3"/>
      <c r="L28" s="3"/>
    </row>
    <row r="29" spans="1:12" ht="15.5" x14ac:dyDescent="0.35">
      <c r="A29" s="3">
        <v>11</v>
      </c>
      <c r="B29" s="3" t="s">
        <v>18</v>
      </c>
      <c r="C29" s="3" t="s">
        <v>8</v>
      </c>
      <c r="D29" s="7">
        <v>26247.445929000001</v>
      </c>
      <c r="E29" s="7">
        <f>D29-$D$29</f>
        <v>0</v>
      </c>
      <c r="F29" s="3"/>
      <c r="G29" s="3"/>
      <c r="H29" s="3"/>
      <c r="I29" s="3"/>
      <c r="J29" s="3"/>
      <c r="K29" s="3"/>
      <c r="L29" s="3"/>
    </row>
    <row r="30" spans="1:12" ht="15.5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5" x14ac:dyDescent="0.35">
      <c r="A31" s="3" t="s">
        <v>19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5" x14ac:dyDescent="0.35">
      <c r="A32" s="3" t="s">
        <v>3</v>
      </c>
      <c r="B32" s="3" t="s">
        <v>4</v>
      </c>
      <c r="C32" s="3" t="s">
        <v>5</v>
      </c>
      <c r="D32" s="3" t="s">
        <v>6</v>
      </c>
      <c r="E32" s="3"/>
      <c r="F32" s="3"/>
      <c r="G32" s="3"/>
      <c r="H32" s="3"/>
      <c r="I32" s="3"/>
      <c r="J32" s="3"/>
      <c r="K32" s="3"/>
      <c r="L32" s="3"/>
    </row>
    <row r="33" spans="1:12" ht="15.5" x14ac:dyDescent="0.35">
      <c r="A33" s="3">
        <v>1</v>
      </c>
      <c r="B33" s="3" t="s">
        <v>7</v>
      </c>
      <c r="C33" s="2">
        <v>0</v>
      </c>
      <c r="D33" s="7">
        <v>248541.82695799999</v>
      </c>
      <c r="E33" s="7">
        <f>D33-$D$43</f>
        <v>220137.75709199999</v>
      </c>
      <c r="F33" s="3">
        <f>E33/$E$33</f>
        <v>1</v>
      </c>
      <c r="G33" s="3">
        <f>1-F33</f>
        <v>0</v>
      </c>
      <c r="H33" s="3">
        <f>G33*100</f>
        <v>0</v>
      </c>
      <c r="I33" s="8" t="s">
        <v>30</v>
      </c>
      <c r="J33" s="3"/>
      <c r="K33" s="3"/>
      <c r="L33" s="3"/>
    </row>
    <row r="34" spans="1:12" ht="15.5" x14ac:dyDescent="0.35">
      <c r="A34" s="3">
        <v>2</v>
      </c>
      <c r="B34" s="3" t="s">
        <v>9</v>
      </c>
      <c r="C34" s="2">
        <v>21</v>
      </c>
      <c r="D34" s="7">
        <v>223932.67365499999</v>
      </c>
      <c r="E34" s="7">
        <f t="shared" ref="E34:E43" si="5">D34-$D$43</f>
        <v>195528.60378899999</v>
      </c>
      <c r="F34" s="3">
        <f>E34/$E$33</f>
        <v>0.88821021151444124</v>
      </c>
      <c r="G34" s="3">
        <f t="shared" ref="G34:G42" si="6">1-F34</f>
        <v>0.11178978848555876</v>
      </c>
      <c r="H34" s="3">
        <f t="shared" ref="H34:H42" si="7">G34*100</f>
        <v>11.178978848555875</v>
      </c>
      <c r="I34" s="8"/>
      <c r="J34" s="3"/>
      <c r="K34" s="3"/>
      <c r="L34" s="3"/>
    </row>
    <row r="35" spans="1:12" ht="15.5" x14ac:dyDescent="0.35">
      <c r="A35" s="3">
        <v>3</v>
      </c>
      <c r="B35" s="3" t="s">
        <v>10</v>
      </c>
      <c r="C35" s="2">
        <v>42</v>
      </c>
      <c r="D35" s="7">
        <v>219264.18216500001</v>
      </c>
      <c r="E35" s="7">
        <f t="shared" si="5"/>
        <v>190860.112299</v>
      </c>
      <c r="F35" s="3">
        <f>E35/$E$33</f>
        <v>0.86700307489385264</v>
      </c>
      <c r="G35" s="3">
        <f t="shared" si="6"/>
        <v>0.13299692510614736</v>
      </c>
      <c r="H35" s="3">
        <f t="shared" si="7"/>
        <v>13.299692510614737</v>
      </c>
      <c r="I35" s="8"/>
      <c r="J35" s="3"/>
      <c r="K35" s="3"/>
      <c r="L35" s="3"/>
    </row>
    <row r="36" spans="1:12" ht="15.5" x14ac:dyDescent="0.35">
      <c r="A36" s="3">
        <v>4</v>
      </c>
      <c r="B36" s="3" t="s">
        <v>11</v>
      </c>
      <c r="C36" s="2">
        <v>84</v>
      </c>
      <c r="D36" s="7">
        <v>188670.39095900001</v>
      </c>
      <c r="E36" s="7">
        <f t="shared" si="5"/>
        <v>160266.32109300001</v>
      </c>
      <c r="F36" s="3">
        <f>E36/$E$33</f>
        <v>0.72802740979150382</v>
      </c>
      <c r="G36" s="3">
        <f t="shared" si="6"/>
        <v>0.27197259020849618</v>
      </c>
      <c r="H36" s="3">
        <f t="shared" si="7"/>
        <v>27.197259020849618</v>
      </c>
      <c r="I36" s="8"/>
      <c r="J36" s="3"/>
      <c r="K36" s="3"/>
      <c r="L36" s="3"/>
    </row>
    <row r="37" spans="1:12" ht="15.5" x14ac:dyDescent="0.35">
      <c r="A37" s="3">
        <v>5</v>
      </c>
      <c r="B37" s="3" t="s">
        <v>12</v>
      </c>
      <c r="C37" s="2">
        <v>115</v>
      </c>
      <c r="D37" s="7">
        <v>99098.585439999995</v>
      </c>
      <c r="E37" s="7">
        <f t="shared" si="5"/>
        <v>70694.51557399999</v>
      </c>
      <c r="F37" s="3">
        <f>E37/$E$33</f>
        <v>0.32113762086008413</v>
      </c>
      <c r="G37" s="3">
        <f t="shared" si="6"/>
        <v>0.67886237913991587</v>
      </c>
      <c r="H37" s="3">
        <f t="shared" si="7"/>
        <v>67.886237913991593</v>
      </c>
      <c r="I37" s="8"/>
      <c r="J37" s="3"/>
      <c r="K37" s="3"/>
      <c r="L37" s="3"/>
    </row>
    <row r="38" spans="1:12" ht="15.5" x14ac:dyDescent="0.35">
      <c r="A38" s="3">
        <v>6</v>
      </c>
      <c r="B38" s="3" t="s">
        <v>13</v>
      </c>
      <c r="C38" s="2">
        <v>0</v>
      </c>
      <c r="D38" s="7">
        <v>235569.87480399999</v>
      </c>
      <c r="E38" s="7">
        <f t="shared" si="5"/>
        <v>207165.80493799999</v>
      </c>
      <c r="F38" s="3">
        <f>E38/$E$38</f>
        <v>1</v>
      </c>
      <c r="G38" s="3">
        <f t="shared" si="6"/>
        <v>0</v>
      </c>
      <c r="H38" s="3">
        <f t="shared" si="7"/>
        <v>0</v>
      </c>
      <c r="I38" s="8" t="s">
        <v>35</v>
      </c>
      <c r="J38" s="3"/>
      <c r="K38" s="3"/>
      <c r="L38" s="3"/>
    </row>
    <row r="39" spans="1:12" ht="15.5" x14ac:dyDescent="0.35">
      <c r="A39" s="3">
        <v>7</v>
      </c>
      <c r="B39" s="3" t="s">
        <v>14</v>
      </c>
      <c r="C39" s="2">
        <v>21</v>
      </c>
      <c r="D39" s="7">
        <v>224809.657014</v>
      </c>
      <c r="E39" s="7">
        <f t="shared" si="5"/>
        <v>196405.58714799999</v>
      </c>
      <c r="F39" s="3">
        <f t="shared" ref="F39:F42" si="8">E39/$E$38</f>
        <v>0.94805987506856992</v>
      </c>
      <c r="G39" s="3">
        <f t="shared" si="6"/>
        <v>5.1940124931430076E-2</v>
      </c>
      <c r="H39" s="3">
        <f t="shared" si="7"/>
        <v>5.1940124931430081</v>
      </c>
      <c r="I39" s="8"/>
      <c r="J39" s="3"/>
      <c r="K39" s="3"/>
      <c r="L39" s="3"/>
    </row>
    <row r="40" spans="1:12" ht="15.5" x14ac:dyDescent="0.35">
      <c r="A40" s="3">
        <v>8</v>
      </c>
      <c r="B40" s="3" t="s">
        <v>15</v>
      </c>
      <c r="C40" s="2">
        <v>42</v>
      </c>
      <c r="D40" s="7">
        <v>172680.693206</v>
      </c>
      <c r="E40" s="7">
        <f t="shared" si="5"/>
        <v>144276.62333999999</v>
      </c>
      <c r="F40" s="3">
        <f t="shared" si="8"/>
        <v>0.69643068450982393</v>
      </c>
      <c r="G40" s="3">
        <f t="shared" si="6"/>
        <v>0.30356931549017607</v>
      </c>
      <c r="H40" s="3">
        <f t="shared" si="7"/>
        <v>30.356931549017606</v>
      </c>
      <c r="I40" s="8"/>
      <c r="J40" s="3"/>
      <c r="K40" s="3"/>
      <c r="L40" s="3"/>
    </row>
    <row r="41" spans="1:12" ht="15.5" x14ac:dyDescent="0.35">
      <c r="A41" s="3">
        <v>9</v>
      </c>
      <c r="B41" s="3" t="s">
        <v>16</v>
      </c>
      <c r="C41" s="2">
        <v>84</v>
      </c>
      <c r="D41" s="7">
        <v>151325.97390400001</v>
      </c>
      <c r="E41" s="7">
        <f t="shared" si="5"/>
        <v>122921.90403800001</v>
      </c>
      <c r="F41" s="3">
        <f t="shared" si="8"/>
        <v>0.59335035564767913</v>
      </c>
      <c r="G41" s="3">
        <f t="shared" si="6"/>
        <v>0.40664964435232087</v>
      </c>
      <c r="H41" s="3">
        <f t="shared" si="7"/>
        <v>40.664964435232086</v>
      </c>
      <c r="I41" s="8"/>
      <c r="J41" s="3"/>
      <c r="K41" s="3"/>
      <c r="L41" s="3"/>
    </row>
    <row r="42" spans="1:12" ht="15.5" x14ac:dyDescent="0.35">
      <c r="A42" s="3">
        <v>10</v>
      </c>
      <c r="B42" s="3" t="s">
        <v>17</v>
      </c>
      <c r="C42" s="2">
        <v>115</v>
      </c>
      <c r="D42" s="7">
        <v>86032.368900000001</v>
      </c>
      <c r="E42" s="7">
        <f t="shared" si="5"/>
        <v>57628.299033999996</v>
      </c>
      <c r="F42" s="3">
        <f t="shared" si="8"/>
        <v>0.27817476465890129</v>
      </c>
      <c r="G42" s="3">
        <f t="shared" si="6"/>
        <v>0.72182523534109877</v>
      </c>
      <c r="H42" s="3">
        <f t="shared" si="7"/>
        <v>72.182523534109876</v>
      </c>
      <c r="I42" s="8"/>
      <c r="J42" s="3"/>
      <c r="K42" s="3"/>
      <c r="L42" s="3"/>
    </row>
    <row r="43" spans="1:12" ht="15.5" x14ac:dyDescent="0.35">
      <c r="A43" s="3">
        <v>11</v>
      </c>
      <c r="B43" s="3" t="s">
        <v>18</v>
      </c>
      <c r="C43" s="3" t="s">
        <v>8</v>
      </c>
      <c r="D43" s="7">
        <v>28404.069866000002</v>
      </c>
      <c r="E43" s="7">
        <f t="shared" si="5"/>
        <v>0</v>
      </c>
      <c r="F43" s="3"/>
      <c r="G43" s="3"/>
      <c r="H43" s="3"/>
      <c r="I43" s="3"/>
      <c r="J43" s="3"/>
      <c r="K43" s="3"/>
      <c r="L43" s="3"/>
    </row>
    <row r="44" spans="1:12" ht="15.5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5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5" x14ac:dyDescent="0.35">
      <c r="A46" s="3" t="s">
        <v>22</v>
      </c>
      <c r="B46" s="3"/>
      <c r="C46" s="3"/>
      <c r="D46" s="3" t="s">
        <v>23</v>
      </c>
      <c r="E46" s="3"/>
      <c r="F46" s="3"/>
      <c r="G46" s="3"/>
      <c r="H46" s="3"/>
      <c r="I46" s="3"/>
      <c r="J46" s="3"/>
      <c r="K46" s="3"/>
      <c r="L46" s="3"/>
    </row>
    <row r="47" spans="1:12" ht="15.5" x14ac:dyDescent="0.35">
      <c r="A47" s="3" t="s">
        <v>3</v>
      </c>
      <c r="B47" s="3" t="s">
        <v>4</v>
      </c>
      <c r="C47" s="3" t="s">
        <v>5</v>
      </c>
      <c r="D47" s="3" t="s">
        <v>6</v>
      </c>
      <c r="E47" s="3"/>
      <c r="F47" s="3"/>
      <c r="G47" s="3"/>
      <c r="H47" s="3"/>
      <c r="I47" s="3"/>
      <c r="J47" s="3"/>
      <c r="K47" s="3"/>
      <c r="L47" s="3"/>
    </row>
    <row r="48" spans="1:12" ht="15.5" x14ac:dyDescent="0.35">
      <c r="A48" s="3">
        <v>1</v>
      </c>
      <c r="B48" s="3" t="s">
        <v>7</v>
      </c>
      <c r="C48" s="2">
        <v>0</v>
      </c>
      <c r="D48" s="3">
        <v>3919515.00135</v>
      </c>
      <c r="E48" s="3">
        <v>3851257.106344</v>
      </c>
      <c r="F48" s="3">
        <v>1</v>
      </c>
      <c r="G48" s="3">
        <v>0</v>
      </c>
      <c r="H48" s="3">
        <v>0</v>
      </c>
      <c r="I48" s="8" t="s">
        <v>30</v>
      </c>
      <c r="J48" s="3"/>
      <c r="K48" s="3"/>
      <c r="L48" s="3"/>
    </row>
    <row r="49" spans="1:12" ht="15.5" x14ac:dyDescent="0.35">
      <c r="A49" s="3">
        <v>2</v>
      </c>
      <c r="B49" s="3" t="s">
        <v>9</v>
      </c>
      <c r="C49" s="2">
        <v>21</v>
      </c>
      <c r="D49" s="3">
        <v>3732477.9850010001</v>
      </c>
      <c r="E49" s="3">
        <v>3664220.089995</v>
      </c>
      <c r="F49" s="3">
        <v>0.95143481435168209</v>
      </c>
      <c r="G49" s="3">
        <v>4.856518564831791E-2</v>
      </c>
      <c r="H49" s="3">
        <v>4.8565185648317915</v>
      </c>
      <c r="I49" s="8"/>
      <c r="J49" s="3"/>
      <c r="K49" s="3"/>
      <c r="L49" s="3"/>
    </row>
    <row r="50" spans="1:12" ht="15.5" x14ac:dyDescent="0.35">
      <c r="A50" s="3">
        <v>3</v>
      </c>
      <c r="B50" s="3" t="s">
        <v>10</v>
      </c>
      <c r="C50" s="2">
        <v>42</v>
      </c>
      <c r="D50" s="3">
        <v>3326488.4649200002</v>
      </c>
      <c r="E50" s="3">
        <v>3258230.5699140001</v>
      </c>
      <c r="F50" s="3">
        <v>0.84601741196319136</v>
      </c>
      <c r="G50" s="3">
        <v>0.15398258803680864</v>
      </c>
      <c r="H50" s="3">
        <v>15.398258803680864</v>
      </c>
      <c r="I50" s="8"/>
      <c r="J50" s="3"/>
      <c r="K50" s="3"/>
      <c r="L50" s="3"/>
    </row>
    <row r="51" spans="1:12" ht="15.5" x14ac:dyDescent="0.35">
      <c r="A51" s="3">
        <v>4</v>
      </c>
      <c r="B51" s="3" t="s">
        <v>11</v>
      </c>
      <c r="C51" s="2">
        <v>84</v>
      </c>
      <c r="D51" s="3">
        <v>1665450.072372</v>
      </c>
      <c r="E51" s="3">
        <v>1597192.1773659999</v>
      </c>
      <c r="F51" s="3">
        <v>0.41471969626099958</v>
      </c>
      <c r="G51" s="3">
        <v>0.58528030373900042</v>
      </c>
      <c r="H51" s="3">
        <v>58.528030373900044</v>
      </c>
      <c r="I51" s="8"/>
      <c r="J51" s="3"/>
      <c r="K51" s="3"/>
      <c r="L51" s="3"/>
    </row>
    <row r="52" spans="1:12" ht="15.5" x14ac:dyDescent="0.35">
      <c r="A52" s="3">
        <v>5</v>
      </c>
      <c r="B52" s="3" t="s">
        <v>12</v>
      </c>
      <c r="C52" s="2">
        <v>115</v>
      </c>
      <c r="D52" s="3">
        <v>1235287.2240220001</v>
      </c>
      <c r="E52" s="3">
        <v>1167029.329016</v>
      </c>
      <c r="F52" s="3">
        <v>0.30302555679640447</v>
      </c>
      <c r="G52" s="3">
        <v>0.69697444320359558</v>
      </c>
      <c r="H52" s="3">
        <v>69.697444320359551</v>
      </c>
      <c r="I52" s="8"/>
      <c r="J52" s="3"/>
      <c r="K52" s="3"/>
      <c r="L52" s="3"/>
    </row>
    <row r="53" spans="1:12" ht="15.5" x14ac:dyDescent="0.35">
      <c r="A53" s="3">
        <v>6</v>
      </c>
      <c r="B53" s="3" t="s">
        <v>13</v>
      </c>
      <c r="C53" s="2">
        <v>0</v>
      </c>
      <c r="D53" s="3">
        <v>6303808.2778319996</v>
      </c>
      <c r="E53" s="3">
        <v>6235550.3828259995</v>
      </c>
      <c r="F53" s="3">
        <v>1</v>
      </c>
      <c r="G53" s="3">
        <v>0</v>
      </c>
      <c r="H53" s="9">
        <v>0</v>
      </c>
      <c r="I53" s="8" t="s">
        <v>35</v>
      </c>
      <c r="J53" s="3"/>
      <c r="K53" s="3"/>
      <c r="L53" s="3"/>
    </row>
    <row r="54" spans="1:12" ht="15.5" x14ac:dyDescent="0.35">
      <c r="A54" s="3">
        <v>7</v>
      </c>
      <c r="B54" s="3" t="s">
        <v>14</v>
      </c>
      <c r="C54" s="2">
        <v>21</v>
      </c>
      <c r="D54" s="3">
        <v>4411900.5087280003</v>
      </c>
      <c r="E54" s="3">
        <v>4343642.6137220003</v>
      </c>
      <c r="F54" s="3">
        <v>0.69659329923550839</v>
      </c>
      <c r="G54" s="3">
        <v>0.30340670076449161</v>
      </c>
      <c r="H54" s="9">
        <v>30.340670076449161</v>
      </c>
      <c r="I54" s="8"/>
      <c r="J54" s="3"/>
      <c r="K54" s="3"/>
      <c r="L54" s="3"/>
    </row>
    <row r="55" spans="1:12" ht="15.5" x14ac:dyDescent="0.35">
      <c r="A55" s="3">
        <v>8</v>
      </c>
      <c r="B55" s="3" t="s">
        <v>15</v>
      </c>
      <c r="C55" s="2">
        <v>42</v>
      </c>
      <c r="D55" s="3">
        <v>2888812.5903170002</v>
      </c>
      <c r="E55" s="3">
        <v>2820554.6953110001</v>
      </c>
      <c r="F55" s="3">
        <v>0.45233452095574328</v>
      </c>
      <c r="G55" s="3">
        <v>0.54766547904425678</v>
      </c>
      <c r="H55" s="9">
        <v>54.766547904425678</v>
      </c>
      <c r="I55" s="8"/>
      <c r="J55" s="3"/>
      <c r="K55" s="3"/>
      <c r="L55" s="3"/>
    </row>
    <row r="56" spans="1:12" ht="15.5" x14ac:dyDescent="0.35">
      <c r="A56" s="3">
        <v>9</v>
      </c>
      <c r="B56" s="3" t="s">
        <v>16</v>
      </c>
      <c r="C56" s="2">
        <v>84</v>
      </c>
      <c r="D56" s="3">
        <v>1168734.488102</v>
      </c>
      <c r="E56" s="3">
        <v>1100476.5930959999</v>
      </c>
      <c r="F56" s="3">
        <v>0.17648427573080652</v>
      </c>
      <c r="G56" s="3">
        <v>0.82351572426919351</v>
      </c>
      <c r="H56" s="9">
        <v>82.351572426919347</v>
      </c>
      <c r="I56" s="8"/>
      <c r="J56" s="3"/>
      <c r="K56" s="3"/>
      <c r="L56" s="3"/>
    </row>
    <row r="57" spans="1:12" ht="15.5" x14ac:dyDescent="0.35">
      <c r="A57" s="3">
        <v>10</v>
      </c>
      <c r="B57" s="3" t="s">
        <v>17</v>
      </c>
      <c r="C57" s="2">
        <v>115</v>
      </c>
      <c r="D57" s="3">
        <v>321534.033918</v>
      </c>
      <c r="E57" s="3">
        <v>253276.13891199999</v>
      </c>
      <c r="F57" s="3">
        <v>4.0618088759185565E-2</v>
      </c>
      <c r="G57" s="3">
        <v>0.9593819112408144</v>
      </c>
      <c r="H57" s="9">
        <v>95.938191124081442</v>
      </c>
      <c r="I57" s="8"/>
      <c r="J57" s="3"/>
      <c r="K57" s="3"/>
      <c r="L57" s="3"/>
    </row>
    <row r="58" spans="1:12" ht="15.5" x14ac:dyDescent="0.35">
      <c r="A58" s="3">
        <v>11</v>
      </c>
      <c r="B58" s="3" t="s">
        <v>18</v>
      </c>
      <c r="C58" s="3" t="s">
        <v>8</v>
      </c>
      <c r="D58" s="3">
        <v>68257.895006000006</v>
      </c>
      <c r="E58" s="3">
        <v>0</v>
      </c>
      <c r="F58" s="3"/>
      <c r="G58" s="3"/>
      <c r="H58" s="3"/>
      <c r="I58" s="3"/>
      <c r="J58" s="3"/>
      <c r="K58" s="3"/>
      <c r="L58" s="3"/>
    </row>
    <row r="59" spans="1:12" ht="15.5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5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5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5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5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5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5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5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5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5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5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5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5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5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5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5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5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5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5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5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5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5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5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5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5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5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5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5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5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5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5" x14ac:dyDescent="0.3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5" x14ac:dyDescent="0.3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5" x14ac:dyDescent="0.3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5" x14ac:dyDescent="0.3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5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5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5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5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</sheetData>
  <mergeCells count="6">
    <mergeCell ref="I48:I52"/>
    <mergeCell ref="I53:I57"/>
    <mergeCell ref="I33:I37"/>
    <mergeCell ref="I38:I42"/>
    <mergeCell ref="I19:I23"/>
    <mergeCell ref="I24:I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CADA7-5B4B-40B3-BCE5-6F48BF6A7BF5}">
  <dimension ref="A1:L31"/>
  <sheetViews>
    <sheetView workbookViewId="0">
      <selection sqref="A1:L31"/>
    </sheetView>
  </sheetViews>
  <sheetFormatPr defaultRowHeight="14.5" x14ac:dyDescent="0.35"/>
  <cols>
    <col min="4" max="4" width="14.90625" customWidth="1"/>
    <col min="5" max="5" width="15.08984375" customWidth="1"/>
  </cols>
  <sheetData>
    <row r="1" spans="1:12" ht="15.5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5" x14ac:dyDescent="0.35">
      <c r="A2" s="3" t="s">
        <v>22</v>
      </c>
      <c r="B2" s="3"/>
      <c r="C2" s="3"/>
      <c r="D2" s="3" t="s">
        <v>24</v>
      </c>
      <c r="E2" s="3"/>
      <c r="F2" s="3"/>
      <c r="G2" s="3"/>
      <c r="H2" s="3"/>
      <c r="I2" s="3"/>
      <c r="J2" s="3"/>
      <c r="K2" s="3"/>
      <c r="L2" s="3"/>
    </row>
    <row r="3" spans="1:12" ht="15.5" x14ac:dyDescent="0.35">
      <c r="A3" s="3" t="s">
        <v>3</v>
      </c>
      <c r="B3" s="3" t="s">
        <v>4</v>
      </c>
      <c r="C3" s="3" t="s">
        <v>5</v>
      </c>
      <c r="D3" s="3" t="s">
        <v>6</v>
      </c>
      <c r="E3" s="3"/>
      <c r="F3" s="3"/>
      <c r="G3" s="3"/>
      <c r="H3" s="3"/>
      <c r="I3" s="3"/>
      <c r="J3" s="3"/>
      <c r="K3" s="3"/>
      <c r="L3" s="3"/>
    </row>
    <row r="4" spans="1:12" ht="15.5" x14ac:dyDescent="0.35">
      <c r="A4" s="3">
        <v>1</v>
      </c>
      <c r="B4" s="3" t="s">
        <v>7</v>
      </c>
      <c r="C4" s="2">
        <v>0</v>
      </c>
      <c r="D4" s="7">
        <v>667038.59776599996</v>
      </c>
      <c r="E4" s="7">
        <f>D4-$D$14</f>
        <v>627651.85944199993</v>
      </c>
      <c r="F4" s="3">
        <f>E4/$E$4</f>
        <v>1</v>
      </c>
      <c r="G4" s="3">
        <f t="shared" ref="G4:G13" si="0">1-F4</f>
        <v>0</v>
      </c>
      <c r="H4" s="3">
        <f t="shared" ref="H4:H13" si="1">G4*100</f>
        <v>0</v>
      </c>
      <c r="I4" s="8" t="s">
        <v>30</v>
      </c>
      <c r="J4" s="3"/>
      <c r="K4" s="3"/>
      <c r="L4" s="3"/>
    </row>
    <row r="5" spans="1:12" ht="15.5" x14ac:dyDescent="0.35">
      <c r="A5" s="3">
        <v>2</v>
      </c>
      <c r="B5" s="3" t="s">
        <v>9</v>
      </c>
      <c r="C5" s="2">
        <v>21</v>
      </c>
      <c r="D5" s="7">
        <v>567108.34351499996</v>
      </c>
      <c r="E5" s="7">
        <f>D5-$D$14</f>
        <v>527721.60519099992</v>
      </c>
      <c r="F5" s="3">
        <f>E5/$E$4</f>
        <v>0.84078712944491107</v>
      </c>
      <c r="G5" s="3">
        <f t="shared" si="0"/>
        <v>0.15921287055508893</v>
      </c>
      <c r="H5" s="3">
        <f t="shared" si="1"/>
        <v>15.921287055508893</v>
      </c>
      <c r="I5" s="8"/>
      <c r="J5" s="3"/>
      <c r="K5" s="3"/>
      <c r="L5" s="3"/>
    </row>
    <row r="6" spans="1:12" ht="15.5" x14ac:dyDescent="0.35">
      <c r="A6" s="3">
        <v>3</v>
      </c>
      <c r="B6" s="3" t="s">
        <v>10</v>
      </c>
      <c r="C6" s="2">
        <v>42</v>
      </c>
      <c r="D6" s="7">
        <v>324667.78811999998</v>
      </c>
      <c r="E6" s="7">
        <f>D6-$D$14</f>
        <v>285281.04979600001</v>
      </c>
      <c r="F6" s="3">
        <f>E6/$E$4</f>
        <v>0.45452115771571655</v>
      </c>
      <c r="G6" s="3">
        <f t="shared" si="0"/>
        <v>0.54547884228428345</v>
      </c>
      <c r="H6" s="3">
        <f t="shared" si="1"/>
        <v>54.547884228428344</v>
      </c>
      <c r="I6" s="8"/>
      <c r="J6" s="3"/>
      <c r="K6" s="3"/>
      <c r="L6" s="3"/>
    </row>
    <row r="7" spans="1:12" ht="15.5" x14ac:dyDescent="0.35">
      <c r="A7" s="3">
        <v>4</v>
      </c>
      <c r="B7" s="3" t="s">
        <v>11</v>
      </c>
      <c r="C7" s="2">
        <v>84</v>
      </c>
      <c r="D7" s="7">
        <v>256864.71497199999</v>
      </c>
      <c r="E7" s="7">
        <f>D7-$D$14</f>
        <v>217477.97664799998</v>
      </c>
      <c r="F7" s="3">
        <f>E7/$E$4</f>
        <v>0.34649459469672245</v>
      </c>
      <c r="G7" s="3">
        <f t="shared" si="0"/>
        <v>0.65350540530327761</v>
      </c>
      <c r="H7" s="3">
        <f t="shared" si="1"/>
        <v>65.350540530327763</v>
      </c>
      <c r="I7" s="8"/>
      <c r="J7" s="3"/>
      <c r="K7" s="3"/>
      <c r="L7" s="3"/>
    </row>
    <row r="8" spans="1:12" ht="15.5" x14ac:dyDescent="0.35">
      <c r="A8" s="3">
        <v>5</v>
      </c>
      <c r="B8" s="3" t="s">
        <v>12</v>
      </c>
      <c r="C8" s="2">
        <v>115</v>
      </c>
      <c r="D8" s="7">
        <v>215219.53894599999</v>
      </c>
      <c r="E8" s="7">
        <f>D8-$D$14</f>
        <v>175832.80062199998</v>
      </c>
      <c r="F8" s="3">
        <f>E8/$E$4</f>
        <v>0.28014383766554962</v>
      </c>
      <c r="G8" s="3">
        <f t="shared" si="0"/>
        <v>0.71985616233445038</v>
      </c>
      <c r="H8" s="3">
        <f t="shared" si="1"/>
        <v>71.985616233445043</v>
      </c>
      <c r="I8" s="8"/>
      <c r="J8" s="3"/>
      <c r="K8" s="3"/>
      <c r="L8" s="3"/>
    </row>
    <row r="9" spans="1:12" ht="15.5" x14ac:dyDescent="0.35">
      <c r="A9" s="3">
        <v>6</v>
      </c>
      <c r="B9" s="3" t="s">
        <v>13</v>
      </c>
      <c r="C9" s="2">
        <v>0</v>
      </c>
      <c r="D9" s="7">
        <v>667753.01974699995</v>
      </c>
      <c r="E9" s="7">
        <f>D9-$D$14</f>
        <v>628366.28142299992</v>
      </c>
      <c r="F9" s="3">
        <f>E9/$E$9</f>
        <v>1</v>
      </c>
      <c r="G9" s="3">
        <f t="shared" si="0"/>
        <v>0</v>
      </c>
      <c r="H9" s="3">
        <f t="shared" si="1"/>
        <v>0</v>
      </c>
      <c r="I9" s="8" t="s">
        <v>35</v>
      </c>
      <c r="J9" s="3"/>
      <c r="K9" s="3"/>
      <c r="L9" s="3"/>
    </row>
    <row r="10" spans="1:12" ht="15.5" x14ac:dyDescent="0.35">
      <c r="A10" s="3">
        <v>7</v>
      </c>
      <c r="B10" s="3" t="s">
        <v>14</v>
      </c>
      <c r="C10" s="2">
        <v>21</v>
      </c>
      <c r="D10" s="7">
        <v>542546.03870799998</v>
      </c>
      <c r="E10" s="7">
        <f>D10-$D$14</f>
        <v>503159.300384</v>
      </c>
      <c r="F10" s="3">
        <f t="shared" ref="F10:F13" si="2">E10/$E$9</f>
        <v>0.80074204370823998</v>
      </c>
      <c r="G10" s="3">
        <f t="shared" si="0"/>
        <v>0.19925795629176002</v>
      </c>
      <c r="H10" s="3">
        <f t="shared" si="1"/>
        <v>19.925795629176001</v>
      </c>
      <c r="I10" s="8"/>
      <c r="J10" s="3"/>
      <c r="K10" s="3"/>
      <c r="L10" s="3"/>
    </row>
    <row r="11" spans="1:12" ht="15.5" x14ac:dyDescent="0.35">
      <c r="A11" s="3">
        <v>8</v>
      </c>
      <c r="B11" s="3" t="s">
        <v>15</v>
      </c>
      <c r="C11" s="2">
        <v>42</v>
      </c>
      <c r="D11" s="7">
        <v>411601.011337</v>
      </c>
      <c r="E11" s="7">
        <f>D11-$D$14</f>
        <v>372214.27301300003</v>
      </c>
      <c r="F11" s="3">
        <f t="shared" si="2"/>
        <v>0.59235239702881992</v>
      </c>
      <c r="G11" s="3">
        <f t="shared" si="0"/>
        <v>0.40764760297118008</v>
      </c>
      <c r="H11" s="3">
        <f t="shared" si="1"/>
        <v>40.764760297118009</v>
      </c>
      <c r="I11" s="8"/>
      <c r="J11" s="3"/>
      <c r="K11" s="3"/>
      <c r="L11" s="3"/>
    </row>
    <row r="12" spans="1:12" ht="15.5" x14ac:dyDescent="0.35">
      <c r="A12" s="3">
        <v>9</v>
      </c>
      <c r="B12" s="3" t="s">
        <v>16</v>
      </c>
      <c r="C12" s="2">
        <v>84</v>
      </c>
      <c r="D12" s="7">
        <v>148122.79108</v>
      </c>
      <c r="E12" s="7">
        <f>D12-$D$14</f>
        <v>108736.05275599999</v>
      </c>
      <c r="F12" s="3">
        <f t="shared" si="2"/>
        <v>0.17304565182866916</v>
      </c>
      <c r="G12" s="3">
        <f t="shared" si="0"/>
        <v>0.82695434817133084</v>
      </c>
      <c r="H12" s="3">
        <f t="shared" si="1"/>
        <v>82.695434817133091</v>
      </c>
      <c r="I12" s="8"/>
      <c r="J12" s="3"/>
      <c r="K12" s="3"/>
      <c r="L12" s="3"/>
    </row>
    <row r="13" spans="1:12" ht="15.5" x14ac:dyDescent="0.35">
      <c r="A13" s="3">
        <v>10</v>
      </c>
      <c r="B13" s="3" t="s">
        <v>17</v>
      </c>
      <c r="C13" s="2">
        <v>115</v>
      </c>
      <c r="D13" s="7">
        <v>102348.84485199999</v>
      </c>
      <c r="E13" s="7">
        <f>D13-$D$14</f>
        <v>62962.106527999997</v>
      </c>
      <c r="F13" s="3">
        <f t="shared" si="2"/>
        <v>0.10019968987740056</v>
      </c>
      <c r="G13" s="3">
        <f t="shared" si="0"/>
        <v>0.89980031012259942</v>
      </c>
      <c r="H13" s="3">
        <f t="shared" si="1"/>
        <v>89.980031012259943</v>
      </c>
      <c r="I13" s="8"/>
      <c r="J13" s="3"/>
      <c r="K13" s="3"/>
      <c r="L13" s="3"/>
    </row>
    <row r="14" spans="1:12" ht="15.5" x14ac:dyDescent="0.35">
      <c r="A14" s="3">
        <v>11</v>
      </c>
      <c r="B14" s="3" t="s">
        <v>18</v>
      </c>
      <c r="C14" s="3" t="s">
        <v>8</v>
      </c>
      <c r="D14" s="7">
        <v>39386.738323999998</v>
      </c>
      <c r="E14" s="7">
        <f>D14-$D$14</f>
        <v>0</v>
      </c>
      <c r="F14" s="3"/>
      <c r="G14" s="3"/>
      <c r="H14" s="3"/>
      <c r="I14" s="3"/>
      <c r="J14" s="3"/>
      <c r="K14" s="3"/>
      <c r="L14" s="3"/>
    </row>
    <row r="15" spans="1:12" ht="15.5" x14ac:dyDescent="0.3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5.5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5.5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15.5" x14ac:dyDescent="0.35">
      <c r="A18" s="3" t="s">
        <v>37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5.5" x14ac:dyDescent="0.35">
      <c r="A19" s="8" t="s">
        <v>30</v>
      </c>
      <c r="B19" s="3">
        <v>1</v>
      </c>
      <c r="C19" s="3">
        <v>8216.1540000000005</v>
      </c>
      <c r="D19" s="11">
        <f>1-(C19/$C$19)</f>
        <v>0</v>
      </c>
      <c r="E19" s="3"/>
      <c r="F19" s="3"/>
      <c r="G19" s="3"/>
      <c r="H19" s="3"/>
      <c r="I19" s="3"/>
      <c r="J19" s="3"/>
      <c r="K19" s="3"/>
      <c r="L19" s="3"/>
    </row>
    <row r="20" spans="1:12" ht="15.5" x14ac:dyDescent="0.35">
      <c r="A20" s="8"/>
      <c r="B20" s="3">
        <v>2</v>
      </c>
      <c r="C20" s="3">
        <v>7223.64</v>
      </c>
      <c r="D20" s="11">
        <f>1-(C20/$C$19)</f>
        <v>0.12080031606028807</v>
      </c>
      <c r="E20" s="3"/>
      <c r="F20" s="3"/>
      <c r="G20" s="3"/>
      <c r="H20" s="3"/>
      <c r="I20" s="3"/>
      <c r="J20" s="3"/>
      <c r="K20" s="3"/>
      <c r="L20" s="3"/>
    </row>
    <row r="21" spans="1:12" ht="15.5" x14ac:dyDescent="0.35">
      <c r="A21" s="8"/>
      <c r="B21" s="3">
        <v>3</v>
      </c>
      <c r="C21" s="3">
        <v>5707.2960000000003</v>
      </c>
      <c r="D21" s="11">
        <f>1-(C21/$C$19)</f>
        <v>0.30535673990531331</v>
      </c>
      <c r="E21" s="3"/>
      <c r="F21" s="3"/>
      <c r="G21" s="3"/>
      <c r="H21" s="3"/>
      <c r="I21" s="3"/>
      <c r="J21" s="3"/>
      <c r="K21" s="3"/>
      <c r="L21" s="3"/>
    </row>
    <row r="22" spans="1:12" ht="15.5" x14ac:dyDescent="0.35">
      <c r="A22" s="8"/>
      <c r="B22" s="3">
        <v>4</v>
      </c>
      <c r="C22" s="3">
        <v>3554.4969999999998</v>
      </c>
      <c r="D22" s="11">
        <f>1-(C22/$C$19)</f>
        <v>0.56737702336153872</v>
      </c>
      <c r="E22" s="3"/>
      <c r="F22" s="3"/>
      <c r="G22" s="3"/>
      <c r="H22" s="3"/>
      <c r="I22" s="3"/>
      <c r="J22" s="3"/>
      <c r="K22" s="3"/>
      <c r="L22" s="3"/>
    </row>
    <row r="23" spans="1:12" ht="15.5" x14ac:dyDescent="0.35">
      <c r="A23" s="8"/>
      <c r="B23" s="3">
        <v>5</v>
      </c>
      <c r="C23" s="3">
        <v>2581.5479999999998</v>
      </c>
      <c r="D23" s="11">
        <f>1-(C23/$C$19)</f>
        <v>0.68579605494249507</v>
      </c>
      <c r="E23" s="3"/>
      <c r="F23" s="3"/>
      <c r="G23" s="3"/>
      <c r="H23" s="3"/>
      <c r="I23" s="3"/>
      <c r="J23" s="3"/>
      <c r="K23" s="3"/>
      <c r="L23" s="3"/>
    </row>
    <row r="24" spans="1:12" ht="15.5" x14ac:dyDescent="0.35">
      <c r="A24" s="8" t="s">
        <v>35</v>
      </c>
      <c r="B24" s="3">
        <v>6</v>
      </c>
      <c r="C24" s="3">
        <v>7800.1540000000005</v>
      </c>
      <c r="D24" s="11">
        <f>1-(C24/$C$24)</f>
        <v>0</v>
      </c>
      <c r="E24" s="3"/>
      <c r="F24" s="3"/>
      <c r="G24" s="3"/>
      <c r="H24" s="3"/>
      <c r="I24" s="3"/>
      <c r="J24" s="3"/>
      <c r="K24" s="3"/>
      <c r="L24" s="3"/>
    </row>
    <row r="25" spans="1:12" ht="15.5" x14ac:dyDescent="0.35">
      <c r="A25" s="8"/>
      <c r="B25" s="3">
        <v>7</v>
      </c>
      <c r="C25" s="3">
        <v>7427.9830000000002</v>
      </c>
      <c r="D25" s="11">
        <f>1-(C25/$C$24)</f>
        <v>4.7713288737632698E-2</v>
      </c>
      <c r="E25" s="3"/>
      <c r="F25" s="3"/>
      <c r="G25" s="3"/>
      <c r="H25" s="3"/>
      <c r="I25" s="3"/>
      <c r="J25" s="3"/>
      <c r="K25" s="3"/>
      <c r="L25" s="3"/>
    </row>
    <row r="26" spans="1:12" ht="15.5" x14ac:dyDescent="0.35">
      <c r="A26" s="8"/>
      <c r="B26" s="3">
        <v>8</v>
      </c>
      <c r="C26" s="3">
        <v>5574.69</v>
      </c>
      <c r="D26" s="11">
        <f>1-(C26/$C$24)</f>
        <v>0.28531026438708784</v>
      </c>
      <c r="E26" s="3"/>
      <c r="F26" s="3"/>
      <c r="G26" s="3"/>
      <c r="H26" s="3"/>
      <c r="I26" s="3"/>
      <c r="J26" s="3"/>
      <c r="K26" s="3"/>
      <c r="L26" s="3"/>
    </row>
    <row r="27" spans="1:12" ht="15.5" x14ac:dyDescent="0.35">
      <c r="A27" s="8"/>
      <c r="B27" s="3">
        <v>9</v>
      </c>
      <c r="C27" s="3">
        <v>3977.0239999999999</v>
      </c>
      <c r="D27" s="11">
        <f>1-(C27/$C$24)</f>
        <v>0.49013519476666745</v>
      </c>
      <c r="E27" s="3"/>
      <c r="F27" s="3"/>
      <c r="G27" s="3"/>
      <c r="H27" s="3"/>
      <c r="I27" s="3"/>
      <c r="J27" s="3"/>
      <c r="K27" s="3"/>
      <c r="L27" s="3"/>
    </row>
    <row r="28" spans="1:12" ht="15.5" x14ac:dyDescent="0.35">
      <c r="A28" s="8"/>
      <c r="B28" s="3">
        <v>10</v>
      </c>
      <c r="C28" s="3">
        <v>1400.2550000000001</v>
      </c>
      <c r="D28" s="11">
        <f>1-(C28/$C$24)</f>
        <v>0.82048367250185061</v>
      </c>
      <c r="E28" s="3"/>
      <c r="F28" s="3"/>
      <c r="G28" s="3"/>
      <c r="H28" s="3"/>
      <c r="I28" s="3"/>
      <c r="J28" s="3"/>
      <c r="K28" s="3"/>
      <c r="L28" s="3"/>
    </row>
    <row r="29" spans="1:12" ht="15.5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5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5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</sheetData>
  <mergeCells count="4">
    <mergeCell ref="A19:A23"/>
    <mergeCell ref="A24:A28"/>
    <mergeCell ref="I4:I8"/>
    <mergeCell ref="I9:I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2B544-983D-437A-833C-DEA516B8A9E4}">
  <dimension ref="A1:F16"/>
  <sheetViews>
    <sheetView workbookViewId="0">
      <selection sqref="A1:F16"/>
    </sheetView>
  </sheetViews>
  <sheetFormatPr defaultRowHeight="14.5" x14ac:dyDescent="0.35"/>
  <cols>
    <col min="2" max="2" width="8.81640625" bestFit="1" customWidth="1"/>
    <col min="3" max="3" width="9.26953125" bestFit="1" customWidth="1"/>
    <col min="4" max="5" width="8.81640625" bestFit="1" customWidth="1"/>
  </cols>
  <sheetData>
    <row r="1" spans="1:6" ht="15.5" x14ac:dyDescent="0.35">
      <c r="A1" s="3"/>
      <c r="B1" s="3"/>
      <c r="C1" s="3"/>
      <c r="D1" s="3"/>
      <c r="E1" s="3"/>
      <c r="F1" s="3"/>
    </row>
    <row r="2" spans="1:6" ht="15.5" x14ac:dyDescent="0.35">
      <c r="A2" s="3"/>
      <c r="B2" s="3"/>
      <c r="C2" s="3"/>
      <c r="D2" s="3"/>
      <c r="E2" s="3"/>
      <c r="F2" s="3"/>
    </row>
    <row r="3" spans="1:6" ht="15.5" x14ac:dyDescent="0.35">
      <c r="A3" s="3" t="s">
        <v>29</v>
      </c>
      <c r="B3" s="3"/>
      <c r="C3" s="3"/>
      <c r="D3" s="3"/>
      <c r="E3" s="3"/>
      <c r="F3" s="3"/>
    </row>
    <row r="4" spans="1:6" ht="15.5" x14ac:dyDescent="0.35">
      <c r="A4" s="8" t="s">
        <v>30</v>
      </c>
      <c r="B4" s="3">
        <v>1</v>
      </c>
      <c r="C4" s="3">
        <v>23171.865000000002</v>
      </c>
      <c r="D4" s="3">
        <v>0</v>
      </c>
      <c r="E4" s="11">
        <f>1-(C4/$C$4)</f>
        <v>0</v>
      </c>
      <c r="F4" s="3"/>
    </row>
    <row r="5" spans="1:6" ht="15.5" x14ac:dyDescent="0.35">
      <c r="A5" s="8"/>
      <c r="B5" s="3">
        <v>2</v>
      </c>
      <c r="C5" s="3">
        <v>10937.359</v>
      </c>
      <c r="D5" s="3" t="s">
        <v>31</v>
      </c>
      <c r="E5" s="11">
        <f t="shared" ref="E5:E8" si="0">1-(C5/$C$4)</f>
        <v>0.52798969785125194</v>
      </c>
      <c r="F5" s="3"/>
    </row>
    <row r="6" spans="1:6" ht="15.5" x14ac:dyDescent="0.35">
      <c r="A6" s="8"/>
      <c r="B6" s="3">
        <v>3</v>
      </c>
      <c r="C6" s="3">
        <v>5849.317</v>
      </c>
      <c r="D6" s="3" t="s">
        <v>32</v>
      </c>
      <c r="E6" s="11">
        <f t="shared" si="0"/>
        <v>0.74756813920674925</v>
      </c>
      <c r="F6" s="3"/>
    </row>
    <row r="7" spans="1:6" ht="15.5" x14ac:dyDescent="0.35">
      <c r="A7" s="8"/>
      <c r="B7" s="3">
        <v>4</v>
      </c>
      <c r="C7" s="3">
        <v>3838.6689999999999</v>
      </c>
      <c r="D7" s="3" t="s">
        <v>33</v>
      </c>
      <c r="E7" s="11">
        <f t="shared" si="0"/>
        <v>0.83433922992387544</v>
      </c>
      <c r="F7" s="3"/>
    </row>
    <row r="8" spans="1:6" ht="15.5" x14ac:dyDescent="0.35">
      <c r="A8" s="8"/>
      <c r="B8" s="3">
        <v>5</v>
      </c>
      <c r="C8" s="3">
        <v>742.79899999999998</v>
      </c>
      <c r="D8" s="3" t="s">
        <v>34</v>
      </c>
      <c r="E8" s="11">
        <f t="shared" si="0"/>
        <v>0.96794392682677899</v>
      </c>
      <c r="F8" s="3"/>
    </row>
    <row r="9" spans="1:6" ht="15.5" x14ac:dyDescent="0.35">
      <c r="A9" s="8" t="s">
        <v>35</v>
      </c>
      <c r="B9" s="3">
        <v>6</v>
      </c>
      <c r="C9" s="3">
        <v>36497.525000000001</v>
      </c>
      <c r="D9" s="3">
        <v>0</v>
      </c>
      <c r="E9" s="11">
        <f>1-(C9/$C$9)</f>
        <v>0</v>
      </c>
      <c r="F9" s="3"/>
    </row>
    <row r="10" spans="1:6" ht="15.5" x14ac:dyDescent="0.35">
      <c r="A10" s="8"/>
      <c r="B10" s="3">
        <v>7</v>
      </c>
      <c r="C10" s="3">
        <v>16742.207999999999</v>
      </c>
      <c r="D10" s="3" t="s">
        <v>31</v>
      </c>
      <c r="E10" s="11">
        <f t="shared" ref="E10:E13" si="1">1-(C10/$C$9)</f>
        <v>0.54127826475904883</v>
      </c>
      <c r="F10" s="3"/>
    </row>
    <row r="11" spans="1:6" ht="15.5" x14ac:dyDescent="0.35">
      <c r="A11" s="8"/>
      <c r="B11" s="3">
        <v>8</v>
      </c>
      <c r="C11" s="3">
        <v>4864.5600000000004</v>
      </c>
      <c r="D11" s="3" t="s">
        <v>32</v>
      </c>
      <c r="E11" s="11">
        <f t="shared" si="1"/>
        <v>0.86671534576659648</v>
      </c>
      <c r="F11" s="3"/>
    </row>
    <row r="12" spans="1:6" ht="15.5" x14ac:dyDescent="0.35">
      <c r="A12" s="8"/>
      <c r="B12" s="3">
        <v>9</v>
      </c>
      <c r="C12" s="3">
        <v>324.60700000000003</v>
      </c>
      <c r="D12" s="3" t="s">
        <v>33</v>
      </c>
      <c r="E12" s="11">
        <f t="shared" si="1"/>
        <v>0.99110605445163746</v>
      </c>
      <c r="F12" s="3"/>
    </row>
    <row r="13" spans="1:6" ht="15.5" x14ac:dyDescent="0.35">
      <c r="A13" s="8"/>
      <c r="B13" s="3">
        <v>10</v>
      </c>
      <c r="C13" s="3">
        <v>576.33500000000004</v>
      </c>
      <c r="D13" s="3" t="s">
        <v>34</v>
      </c>
      <c r="E13" s="11">
        <f t="shared" si="1"/>
        <v>0.98420892923561254</v>
      </c>
      <c r="F13" s="3"/>
    </row>
    <row r="14" spans="1:6" ht="15.5" x14ac:dyDescent="0.35">
      <c r="A14" s="3"/>
      <c r="B14" s="3"/>
      <c r="C14" s="3"/>
      <c r="D14" s="3"/>
      <c r="E14" s="3"/>
      <c r="F14" s="3"/>
    </row>
    <row r="15" spans="1:6" ht="15.5" x14ac:dyDescent="0.35">
      <c r="A15" s="3"/>
      <c r="B15" s="3"/>
      <c r="C15" s="3"/>
      <c r="D15" s="3"/>
      <c r="E15" s="3"/>
      <c r="F15" s="3"/>
    </row>
    <row r="16" spans="1:6" ht="15.5" x14ac:dyDescent="0.35">
      <c r="A16" s="3"/>
      <c r="B16" s="3"/>
      <c r="C16" s="3"/>
      <c r="D16" s="3"/>
      <c r="E16" s="3"/>
      <c r="F16" s="3"/>
    </row>
  </sheetData>
  <mergeCells count="2">
    <mergeCell ref="A4:A8"/>
    <mergeCell ref="A9:A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2BB47-A813-4D8F-AC09-52E891668C60}">
  <dimension ref="A1:E15"/>
  <sheetViews>
    <sheetView tabSelected="1" workbookViewId="0">
      <selection activeCell="E23" sqref="E23"/>
    </sheetView>
  </sheetViews>
  <sheetFormatPr defaultRowHeight="14.5" x14ac:dyDescent="0.35"/>
  <cols>
    <col min="1" max="1" width="23.1796875" customWidth="1"/>
    <col min="2" max="2" width="8.81640625" bestFit="1" customWidth="1"/>
    <col min="3" max="3" width="9.26953125" bestFit="1" customWidth="1"/>
    <col min="5" max="5" width="8.81640625" bestFit="1" customWidth="1"/>
  </cols>
  <sheetData>
    <row r="1" spans="1:5" ht="15.5" x14ac:dyDescent="0.35">
      <c r="A1" s="3"/>
      <c r="B1" s="3"/>
      <c r="C1" s="3"/>
      <c r="D1" s="3"/>
      <c r="E1" s="3"/>
    </row>
    <row r="2" spans="1:5" ht="15.5" x14ac:dyDescent="0.35">
      <c r="A2" s="3" t="s">
        <v>36</v>
      </c>
      <c r="B2" s="3"/>
      <c r="C2" s="3"/>
      <c r="D2" s="3"/>
      <c r="E2" s="3"/>
    </row>
    <row r="3" spans="1:5" ht="15.5" x14ac:dyDescent="0.35">
      <c r="A3" s="8" t="s">
        <v>30</v>
      </c>
      <c r="B3" s="3">
        <v>1</v>
      </c>
      <c r="C3" s="3">
        <v>72462.785000000003</v>
      </c>
      <c r="D3" s="3"/>
      <c r="E3" s="11">
        <f>1-(C3/$C$3)</f>
        <v>0</v>
      </c>
    </row>
    <row r="4" spans="1:5" ht="15.5" x14ac:dyDescent="0.35">
      <c r="A4" s="8"/>
      <c r="B4" s="3">
        <v>2</v>
      </c>
      <c r="C4" s="3">
        <v>69788.006999999998</v>
      </c>
      <c r="D4" s="3"/>
      <c r="E4" s="11">
        <f t="shared" ref="E4:E8" si="0">1-(C4/$C$3)</f>
        <v>3.691243719103543E-2</v>
      </c>
    </row>
    <row r="5" spans="1:5" ht="15.5" x14ac:dyDescent="0.35">
      <c r="A5" s="8"/>
      <c r="B5" s="3">
        <v>3</v>
      </c>
      <c r="C5" s="3">
        <v>65312.321000000004</v>
      </c>
      <c r="D5" s="3"/>
      <c r="E5" s="11">
        <f t="shared" si="0"/>
        <v>9.8677741960925158E-2</v>
      </c>
    </row>
    <row r="6" spans="1:5" ht="15.5" x14ac:dyDescent="0.35">
      <c r="A6" s="8"/>
      <c r="B6" s="3">
        <v>4</v>
      </c>
      <c r="C6" s="3">
        <v>64858.978000000003</v>
      </c>
      <c r="D6" s="3"/>
      <c r="E6" s="11">
        <f t="shared" si="0"/>
        <v>0.10493396023903856</v>
      </c>
    </row>
    <row r="7" spans="1:5" ht="15.5" x14ac:dyDescent="0.35">
      <c r="A7" s="8"/>
      <c r="B7" s="3">
        <v>5</v>
      </c>
      <c r="C7" s="3">
        <v>57408.684999999998</v>
      </c>
      <c r="D7" s="3"/>
      <c r="E7" s="11">
        <f t="shared" si="0"/>
        <v>0.20774939853608998</v>
      </c>
    </row>
    <row r="8" spans="1:5" ht="15.5" x14ac:dyDescent="0.35">
      <c r="A8" s="8" t="s">
        <v>35</v>
      </c>
      <c r="B8" s="3">
        <v>6</v>
      </c>
      <c r="C8" s="3">
        <v>60157.785000000003</v>
      </c>
      <c r="D8" s="3"/>
      <c r="E8" s="11">
        <f>1-(C8/$C$8)</f>
        <v>0</v>
      </c>
    </row>
    <row r="9" spans="1:5" ht="15.5" x14ac:dyDescent="0.35">
      <c r="A9" s="8"/>
      <c r="B9" s="3">
        <v>7</v>
      </c>
      <c r="C9" s="3">
        <v>53920.057000000001</v>
      </c>
      <c r="D9" s="3"/>
      <c r="E9" s="11">
        <f t="shared" ref="E9:E12" si="1">1-(C9/$C$8)</f>
        <v>0.10368945598645296</v>
      </c>
    </row>
    <row r="10" spans="1:5" ht="15.5" x14ac:dyDescent="0.35">
      <c r="A10" s="8"/>
      <c r="B10" s="3">
        <v>8</v>
      </c>
      <c r="C10" s="3">
        <v>50003.614000000001</v>
      </c>
      <c r="D10" s="3"/>
      <c r="E10" s="11">
        <f t="shared" si="1"/>
        <v>0.16879230177773341</v>
      </c>
    </row>
    <row r="11" spans="1:5" ht="15.5" x14ac:dyDescent="0.35">
      <c r="A11" s="8"/>
      <c r="B11" s="3">
        <v>9</v>
      </c>
      <c r="C11" s="3">
        <v>40704.684999999998</v>
      </c>
      <c r="D11" s="3"/>
      <c r="E11" s="11">
        <f t="shared" si="1"/>
        <v>0.32336795644985938</v>
      </c>
    </row>
    <row r="12" spans="1:5" ht="15.5" x14ac:dyDescent="0.35">
      <c r="A12" s="8"/>
      <c r="B12" s="3">
        <v>10</v>
      </c>
      <c r="C12" s="3">
        <v>39388.17</v>
      </c>
      <c r="D12" s="3"/>
      <c r="E12" s="11">
        <f t="shared" si="1"/>
        <v>0.34525232270436823</v>
      </c>
    </row>
    <row r="13" spans="1:5" ht="15.5" x14ac:dyDescent="0.35">
      <c r="A13" s="3"/>
      <c r="B13" s="3"/>
      <c r="C13" s="3"/>
      <c r="D13" s="3"/>
      <c r="E13" s="3"/>
    </row>
    <row r="14" spans="1:5" ht="15.5" x14ac:dyDescent="0.35">
      <c r="A14" s="3"/>
      <c r="B14" s="3"/>
      <c r="C14" s="3"/>
      <c r="D14" s="3"/>
      <c r="E14" s="3"/>
    </row>
    <row r="15" spans="1:5" ht="15.5" x14ac:dyDescent="0.35">
      <c r="A15" s="3"/>
      <c r="B15" s="3"/>
      <c r="C15" s="3"/>
      <c r="D15" s="3"/>
      <c r="E15" s="3"/>
    </row>
  </sheetData>
  <mergeCells count="2">
    <mergeCell ref="A3:A7"/>
    <mergeCell ref="A8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3'tail raw data</vt:lpstr>
      <vt:lpstr>5'tail</vt:lpstr>
      <vt:lpstr>ssDNA</vt:lpstr>
      <vt:lpstr>dsDNA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Sainz, Judit</dc:creator>
  <cp:lastModifiedBy>Jimenez Sainz, Judit</cp:lastModifiedBy>
  <dcterms:created xsi:type="dcterms:W3CDTF">2022-05-10T15:46:49Z</dcterms:created>
  <dcterms:modified xsi:type="dcterms:W3CDTF">2022-05-10T17:55:01Z</dcterms:modified>
</cp:coreProperties>
</file>